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0965" activeTab="2"/>
  </bookViews>
  <sheets>
    <sheet name="Ձև 2" sheetId="1" r:id="rId1"/>
    <sheet name="Ձև 8" sheetId="4" r:id="rId2"/>
    <sheet name="Դրամաշնորհ" sheetId="10" r:id="rId3"/>
  </sheets>
  <calcPr calcId="162913"/>
</workbook>
</file>

<file path=xl/calcChain.xml><?xml version="1.0" encoding="utf-8"?>
<calcChain xmlns="http://schemas.openxmlformats.org/spreadsheetml/2006/main">
  <c r="I960" i="4" l="1"/>
  <c r="I737" i="4"/>
  <c r="I703" i="1"/>
  <c r="G702" i="1"/>
  <c r="I366" i="1"/>
  <c r="H73" i="1" l="1"/>
  <c r="H71" i="1"/>
  <c r="H63" i="1"/>
  <c r="H53" i="1"/>
  <c r="G74" i="1" l="1"/>
  <c r="G71" i="1"/>
  <c r="G69" i="1"/>
  <c r="G68" i="1"/>
  <c r="G64" i="1"/>
  <c r="G61" i="1"/>
  <c r="G60" i="1"/>
  <c r="G57" i="1"/>
  <c r="G48" i="1"/>
  <c r="G47" i="1"/>
  <c r="H64" i="1" l="1"/>
  <c r="H72" i="1"/>
  <c r="H58" i="1"/>
  <c r="H48" i="1"/>
  <c r="G59" i="1"/>
  <c r="G58" i="1"/>
  <c r="G37" i="1"/>
  <c r="H60" i="1"/>
  <c r="K70" i="1" l="1"/>
  <c r="L70" i="1"/>
  <c r="J70" i="1"/>
  <c r="I1300" i="4" l="1"/>
  <c r="G878" i="4"/>
  <c r="G742" i="4"/>
  <c r="G741" i="4"/>
  <c r="G740" i="4"/>
  <c r="G739" i="4"/>
  <c r="G518" i="4"/>
  <c r="G517" i="4"/>
  <c r="G514" i="4"/>
  <c r="G513" i="4"/>
  <c r="G440" i="4"/>
  <c r="G439" i="4"/>
  <c r="G438" i="4"/>
  <c r="G434" i="4"/>
  <c r="G268" i="4"/>
  <c r="G516" i="4" l="1"/>
  <c r="H479" i="1" l="1"/>
  <c r="H59" i="1"/>
  <c r="G757" i="1" l="1"/>
  <c r="G342" i="4" l="1"/>
  <c r="I342" i="4" s="1"/>
  <c r="I68" i="1" l="1"/>
  <c r="K421" i="1" l="1"/>
  <c r="L421" i="1"/>
  <c r="J421" i="1"/>
  <c r="E421" i="1"/>
  <c r="I421" i="1" s="1"/>
  <c r="K478" i="1"/>
  <c r="L478" i="1"/>
  <c r="J478" i="1"/>
  <c r="E478" i="1"/>
  <c r="I826" i="4" l="1"/>
  <c r="G825" i="4"/>
  <c r="I825" i="4" s="1"/>
  <c r="E825" i="4"/>
  <c r="I957" i="4"/>
  <c r="I954" i="4"/>
  <c r="G877" i="4"/>
  <c r="I877" i="4" s="1"/>
  <c r="E877" i="4"/>
  <c r="G876" i="4"/>
  <c r="I876" i="4" s="1"/>
  <c r="E876" i="4"/>
  <c r="G875" i="4"/>
  <c r="I875" i="4" s="1"/>
  <c r="E875" i="4"/>
  <c r="G874" i="4"/>
  <c r="I874" i="4" s="1"/>
  <c r="E874" i="4"/>
  <c r="I743" i="4"/>
  <c r="I740" i="4"/>
  <c r="I741" i="4"/>
  <c r="I742" i="4"/>
  <c r="E741" i="4"/>
  <c r="E742" i="4"/>
  <c r="E740" i="4"/>
  <c r="E739" i="4"/>
  <c r="G660" i="4"/>
  <c r="E660" i="4"/>
  <c r="G659" i="4"/>
  <c r="E659" i="4"/>
  <c r="I518" i="4"/>
  <c r="G519" i="4"/>
  <c r="I519" i="4" s="1"/>
  <c r="I520" i="4"/>
  <c r="E519" i="4"/>
  <c r="E518" i="4"/>
  <c r="I517" i="4"/>
  <c r="E517" i="4"/>
  <c r="G445" i="4" l="1"/>
  <c r="I445" i="4" s="1"/>
  <c r="E445" i="4"/>
  <c r="G444" i="4"/>
  <c r="I444" i="4" s="1"/>
  <c r="E444" i="4"/>
  <c r="G442" i="4"/>
  <c r="I442" i="4" s="1"/>
  <c r="E442" i="4"/>
  <c r="G441" i="4"/>
  <c r="I441" i="4" s="1"/>
  <c r="E441" i="4"/>
  <c r="E440" i="4"/>
  <c r="I439" i="4"/>
  <c r="E439" i="4"/>
  <c r="I438" i="4"/>
  <c r="E438" i="4"/>
  <c r="G437" i="4"/>
  <c r="E437" i="4"/>
  <c r="I443" i="4"/>
  <c r="I446" i="4"/>
  <c r="E447" i="4"/>
  <c r="G447" i="4"/>
  <c r="I447" i="4" s="1"/>
  <c r="G436" i="4"/>
  <c r="I436" i="4" s="1"/>
  <c r="E436" i="4"/>
  <c r="G435" i="4"/>
  <c r="I435" i="4" s="1"/>
  <c r="E435" i="4"/>
  <c r="I434" i="4"/>
  <c r="E434" i="4"/>
  <c r="E342" i="4"/>
  <c r="E268" i="4"/>
  <c r="G267" i="4"/>
  <c r="E267" i="4"/>
  <c r="E106" i="4"/>
  <c r="I479" i="1" l="1"/>
  <c r="L477" i="1"/>
  <c r="L480" i="1" s="1"/>
  <c r="K477" i="1"/>
  <c r="K480" i="1" s="1"/>
  <c r="J477" i="1"/>
  <c r="J480" i="1" s="1"/>
  <c r="H477" i="1"/>
  <c r="H480" i="1" s="1"/>
  <c r="H478" i="1" s="1"/>
  <c r="I478" i="1" s="1"/>
  <c r="G477" i="1"/>
  <c r="G480" i="1" s="1"/>
  <c r="F477" i="1"/>
  <c r="F480" i="1" s="1"/>
  <c r="E477" i="1"/>
  <c r="E480" i="1" s="1"/>
  <c r="I477" i="1" l="1"/>
  <c r="I480" i="1" s="1"/>
  <c r="K32" i="10" l="1"/>
  <c r="I36" i="10"/>
  <c r="I32" i="10"/>
  <c r="J32" i="10"/>
  <c r="K812" i="1" l="1"/>
  <c r="L812" i="1"/>
  <c r="J812" i="1"/>
  <c r="I812" i="1"/>
  <c r="I813" i="1"/>
  <c r="K815" i="1"/>
  <c r="L815" i="1"/>
  <c r="J815" i="1"/>
  <c r="K811" i="1" l="1"/>
  <c r="K818" i="1"/>
  <c r="L818" i="1"/>
  <c r="J818" i="1"/>
  <c r="J811" i="1"/>
  <c r="L811" i="1"/>
  <c r="H80" i="1" l="1"/>
  <c r="I758" i="1" l="1"/>
  <c r="I1217" i="4" l="1"/>
  <c r="H82" i="1" l="1"/>
  <c r="J253" i="1" l="1"/>
  <c r="I878" i="4" l="1"/>
  <c r="G658" i="4"/>
  <c r="G657" i="4"/>
  <c r="G515" i="4"/>
  <c r="G448" i="4"/>
  <c r="I448" i="4" s="1"/>
  <c r="G108" i="4"/>
  <c r="G40" i="4"/>
  <c r="G39" i="4"/>
  <c r="G38" i="4"/>
  <c r="K757" i="1" l="1"/>
  <c r="L757" i="1"/>
  <c r="J757" i="1"/>
  <c r="I268" i="4" l="1"/>
  <c r="K201" i="1"/>
  <c r="L201" i="1"/>
  <c r="K75" i="1"/>
  <c r="L75" i="1"/>
  <c r="M75" i="1"/>
  <c r="G35" i="1"/>
  <c r="K80" i="1"/>
  <c r="L80" i="1"/>
  <c r="J80" i="1"/>
  <c r="K56" i="1"/>
  <c r="L56" i="1"/>
  <c r="J56" i="1"/>
  <c r="J75" i="1"/>
  <c r="I80" i="1" l="1"/>
  <c r="F35" i="1"/>
  <c r="I144" i="1"/>
  <c r="I142" i="1" s="1"/>
  <c r="G142" i="1"/>
  <c r="H142" i="1"/>
  <c r="H308" i="1" l="1"/>
  <c r="H311" i="1" s="1"/>
  <c r="H148" i="1"/>
  <c r="H35" i="1"/>
  <c r="H867" i="1" l="1"/>
  <c r="D32" i="10" l="1"/>
  <c r="D36" i="10" s="1"/>
  <c r="E32" i="10"/>
  <c r="E36" i="10" s="1"/>
  <c r="F32" i="10"/>
  <c r="F36" i="10" s="1"/>
  <c r="G32" i="10"/>
  <c r="G36" i="10" s="1"/>
  <c r="J36" i="10"/>
  <c r="K36" i="10"/>
  <c r="H34" i="10"/>
  <c r="D74" i="10"/>
  <c r="D77" i="10" s="1"/>
  <c r="E74" i="10"/>
  <c r="E77" i="10" s="1"/>
  <c r="F74" i="10"/>
  <c r="F77" i="10" s="1"/>
  <c r="G74" i="10"/>
  <c r="G77" i="10" s="1"/>
  <c r="I74" i="10"/>
  <c r="I77" i="10" s="1"/>
  <c r="J74" i="10"/>
  <c r="J77" i="10" s="1"/>
  <c r="K74" i="10"/>
  <c r="K77" i="10" s="1"/>
  <c r="H76" i="10"/>
  <c r="D116" i="10"/>
  <c r="D119" i="10" s="1"/>
  <c r="E116" i="10"/>
  <c r="F116" i="10"/>
  <c r="F119" i="10" s="1"/>
  <c r="G116" i="10"/>
  <c r="G119" i="10" s="1"/>
  <c r="I116" i="10"/>
  <c r="I119" i="10" s="1"/>
  <c r="J116" i="10"/>
  <c r="J119" i="10" s="1"/>
  <c r="K116" i="10"/>
  <c r="K119" i="10" s="1"/>
  <c r="H118" i="10"/>
  <c r="E119" i="10"/>
  <c r="D158" i="10"/>
  <c r="D161" i="10" s="1"/>
  <c r="E158" i="10"/>
  <c r="E161" i="10" s="1"/>
  <c r="F158" i="10"/>
  <c r="F161" i="10" s="1"/>
  <c r="G158" i="10"/>
  <c r="G161" i="10" s="1"/>
  <c r="I158" i="10"/>
  <c r="I161" i="10" s="1"/>
  <c r="J158" i="10"/>
  <c r="J161" i="10" s="1"/>
  <c r="K158" i="10"/>
  <c r="K161" i="10" s="1"/>
  <c r="H159" i="10"/>
  <c r="H160" i="10"/>
  <c r="H119" i="10" l="1"/>
  <c r="H116" i="10"/>
  <c r="H74" i="10"/>
  <c r="H77" i="10" s="1"/>
  <c r="H36" i="10"/>
  <c r="H161" i="10"/>
  <c r="H32" i="10"/>
  <c r="H158" i="10"/>
  <c r="I659" i="4" l="1"/>
  <c r="F534" i="1"/>
  <c r="G534" i="1"/>
  <c r="H534" i="1"/>
  <c r="I538" i="1"/>
  <c r="E534" i="1"/>
  <c r="I59" i="1" l="1"/>
  <c r="I736" i="4" l="1"/>
  <c r="H871" i="1" l="1"/>
  <c r="L868" i="1"/>
  <c r="L867" i="1" s="1"/>
  <c r="L871" i="1" s="1"/>
  <c r="K868" i="1"/>
  <c r="J868" i="1"/>
  <c r="J867" i="1" s="1"/>
  <c r="J871" i="1" s="1"/>
  <c r="I868" i="1"/>
  <c r="G867" i="1"/>
  <c r="G871" i="1" s="1"/>
  <c r="E867" i="1"/>
  <c r="E871" i="1" s="1"/>
  <c r="I817" i="1"/>
  <c r="I815" i="1" s="1"/>
  <c r="I816" i="1"/>
  <c r="I814" i="1" s="1"/>
  <c r="H811" i="1"/>
  <c r="H818" i="1" s="1"/>
  <c r="F811" i="1"/>
  <c r="E811" i="1"/>
  <c r="I757" i="1"/>
  <c r="G811" i="1" l="1"/>
  <c r="G818" i="1" s="1"/>
  <c r="K867" i="1"/>
  <c r="I871" i="1"/>
  <c r="I811" i="1"/>
  <c r="E818" i="1"/>
  <c r="I867" i="1"/>
  <c r="I818" i="1" l="1"/>
  <c r="K871" i="1"/>
  <c r="F367" i="1"/>
  <c r="G367" i="1"/>
  <c r="H367" i="1"/>
  <c r="F365" i="1"/>
  <c r="G365" i="1"/>
  <c r="H365" i="1"/>
  <c r="H364" i="1" l="1"/>
  <c r="G364" i="1"/>
  <c r="K199" i="1" l="1"/>
  <c r="L199" i="1"/>
  <c r="L198" i="1" s="1"/>
  <c r="J201" i="1"/>
  <c r="J199" i="1"/>
  <c r="F201" i="1"/>
  <c r="G201" i="1"/>
  <c r="H201" i="1"/>
  <c r="F199" i="1"/>
  <c r="G199" i="1"/>
  <c r="H199" i="1"/>
  <c r="K198" i="1" l="1"/>
  <c r="J198" i="1"/>
  <c r="G198" i="1"/>
  <c r="F198" i="1"/>
  <c r="H198" i="1"/>
  <c r="I200" i="1"/>
  <c r="E201" i="1"/>
  <c r="I201" i="1" s="1"/>
  <c r="E199" i="1"/>
  <c r="I199" i="1" s="1"/>
  <c r="E198" i="1" l="1"/>
  <c r="F56" i="1"/>
  <c r="G56" i="1"/>
  <c r="H56" i="1"/>
  <c r="I57" i="1"/>
  <c r="G756" i="1" l="1"/>
  <c r="G759" i="1" s="1"/>
  <c r="E878" i="4" l="1"/>
  <c r="I267" i="4"/>
  <c r="G266" i="4"/>
  <c r="I266" i="4" s="1"/>
  <c r="G265" i="4"/>
  <c r="E266" i="4"/>
  <c r="E265" i="4"/>
  <c r="E108" i="4"/>
  <c r="E56" i="1" l="1"/>
  <c r="I83" i="1" l="1"/>
  <c r="L82" i="1"/>
  <c r="K82" i="1"/>
  <c r="J82" i="1"/>
  <c r="G82" i="1"/>
  <c r="F82" i="1"/>
  <c r="E82" i="1"/>
  <c r="I75" i="1"/>
  <c r="I74" i="1"/>
  <c r="I73" i="1"/>
  <c r="I72" i="1"/>
  <c r="H70" i="1"/>
  <c r="I71" i="1"/>
  <c r="G70" i="1"/>
  <c r="F70" i="1"/>
  <c r="E70" i="1"/>
  <c r="I69" i="1"/>
  <c r="L67" i="1"/>
  <c r="K67" i="1"/>
  <c r="J67" i="1"/>
  <c r="H67" i="1"/>
  <c r="G67" i="1"/>
  <c r="F67" i="1"/>
  <c r="E67" i="1"/>
  <c r="I64" i="1"/>
  <c r="I63" i="1"/>
  <c r="I61" i="1"/>
  <c r="I60" i="1"/>
  <c r="I58" i="1"/>
  <c r="H52" i="1"/>
  <c r="L52" i="1"/>
  <c r="K52" i="1"/>
  <c r="J52" i="1"/>
  <c r="G52" i="1"/>
  <c r="F52" i="1"/>
  <c r="E52" i="1"/>
  <c r="I49" i="1"/>
  <c r="I48" i="1"/>
  <c r="I47" i="1"/>
  <c r="I46" i="1"/>
  <c r="L44" i="1"/>
  <c r="K44" i="1"/>
  <c r="J44" i="1"/>
  <c r="G44" i="1"/>
  <c r="F44" i="1"/>
  <c r="E44" i="1"/>
  <c r="I39" i="1"/>
  <c r="I38" i="1"/>
  <c r="I37" i="1"/>
  <c r="L35" i="1"/>
  <c r="K35" i="1"/>
  <c r="J35" i="1"/>
  <c r="E35" i="1"/>
  <c r="E34" i="1" l="1"/>
  <c r="E87" i="1" s="1"/>
  <c r="F34" i="1"/>
  <c r="F87" i="1" s="1"/>
  <c r="L34" i="1"/>
  <c r="L87" i="1" s="1"/>
  <c r="G34" i="1"/>
  <c r="G87" i="1" s="1"/>
  <c r="J34" i="1"/>
  <c r="J87" i="1" s="1"/>
  <c r="K34" i="1"/>
  <c r="K87" i="1" s="1"/>
  <c r="I82" i="1"/>
  <c r="I67" i="1"/>
  <c r="I56" i="1"/>
  <c r="I52" i="1"/>
  <c r="I35" i="1"/>
  <c r="I70" i="1"/>
  <c r="I53" i="1"/>
  <c r="H44" i="1"/>
  <c r="H34" i="1" l="1"/>
  <c r="H87" i="1" s="1"/>
  <c r="I87" i="1" s="1"/>
  <c r="I44" i="1"/>
  <c r="I34" i="1" l="1"/>
  <c r="I202" i="1"/>
  <c r="L203" i="1"/>
  <c r="K203" i="1"/>
  <c r="J203" i="1"/>
  <c r="H203" i="1"/>
  <c r="G203" i="1"/>
  <c r="F142" i="1"/>
  <c r="F148" i="1" s="1"/>
  <c r="G148" i="1"/>
  <c r="I198" i="1" l="1"/>
  <c r="E203" i="1"/>
  <c r="I255" i="1"/>
  <c r="L253" i="1"/>
  <c r="L256" i="1" s="1"/>
  <c r="K253" i="1"/>
  <c r="J256" i="1"/>
  <c r="H253" i="1"/>
  <c r="H256" i="1" s="1"/>
  <c r="G253" i="1"/>
  <c r="G256" i="1" s="1"/>
  <c r="F253" i="1"/>
  <c r="E253" i="1"/>
  <c r="E256" i="1" s="1"/>
  <c r="K256" i="1" l="1"/>
  <c r="I203" i="1"/>
  <c r="I256" i="1"/>
  <c r="I253" i="1"/>
  <c r="G41" i="4"/>
  <c r="F420" i="1" l="1"/>
  <c r="F423" i="1" s="1"/>
  <c r="G420" i="1"/>
  <c r="G423" i="1" s="1"/>
  <c r="H420" i="1"/>
  <c r="H423" i="1" s="1"/>
  <c r="F590" i="1" l="1"/>
  <c r="F595" i="1" s="1"/>
  <c r="G590" i="1"/>
  <c r="G595" i="1" s="1"/>
  <c r="H590" i="1"/>
  <c r="H595" i="1" s="1"/>
  <c r="I368" i="1"/>
  <c r="I369" i="1"/>
  <c r="G958" i="4" l="1"/>
  <c r="I958" i="4" s="1"/>
  <c r="I1301" i="4" l="1"/>
  <c r="I1218" i="4"/>
  <c r="E958" i="4" l="1"/>
  <c r="I189" i="4" l="1"/>
  <c r="G106" i="4"/>
  <c r="I106" i="4" s="1"/>
  <c r="I265" i="4"/>
  <c r="I1039" i="4" l="1"/>
  <c r="I739" i="4" l="1"/>
  <c r="I738" i="4"/>
  <c r="I658" i="4"/>
  <c r="I657" i="4"/>
  <c r="G574" i="4"/>
  <c r="I574" i="4" s="1"/>
  <c r="G573" i="4"/>
  <c r="I573" i="4" s="1"/>
  <c r="I514" i="4"/>
  <c r="I515" i="4"/>
  <c r="I516" i="4"/>
  <c r="I513" i="4"/>
  <c r="K703" i="1"/>
  <c r="L703" i="1"/>
  <c r="J703" i="1"/>
  <c r="F646" i="1" l="1"/>
  <c r="F649" i="1" s="1"/>
  <c r="G646" i="1"/>
  <c r="G649" i="1" s="1"/>
  <c r="J365" i="1"/>
  <c r="L365" i="1"/>
  <c r="K365" i="1"/>
  <c r="H370" i="1"/>
  <c r="G308" i="1"/>
  <c r="G311" i="1" s="1"/>
  <c r="I1128" i="4" l="1"/>
  <c r="L756" i="1" l="1"/>
  <c r="L759" i="1" s="1"/>
  <c r="K756" i="1"/>
  <c r="J756" i="1"/>
  <c r="J759" i="1" s="1"/>
  <c r="H756" i="1"/>
  <c r="H759" i="1" s="1"/>
  <c r="F756" i="1"/>
  <c r="F759" i="1" s="1"/>
  <c r="E756" i="1"/>
  <c r="E759" i="1" s="1"/>
  <c r="K759" i="1" l="1"/>
  <c r="I759" i="1"/>
  <c r="I756" i="1"/>
  <c r="I343" i="4" l="1"/>
  <c r="I575" i="4" l="1"/>
  <c r="E574" i="4"/>
  <c r="E573" i="4"/>
  <c r="K702" i="1" l="1"/>
  <c r="L702" i="1"/>
  <c r="L705" i="1" s="1"/>
  <c r="J702" i="1"/>
  <c r="J705" i="1" s="1"/>
  <c r="F702" i="1"/>
  <c r="F705" i="1" s="1"/>
  <c r="G705" i="1"/>
  <c r="H702" i="1"/>
  <c r="H705" i="1" s="1"/>
  <c r="E702" i="1"/>
  <c r="K705" i="1" l="1"/>
  <c r="I702" i="1"/>
  <c r="E705" i="1"/>
  <c r="I705" i="1" s="1"/>
  <c r="K590" i="1" l="1"/>
  <c r="L590" i="1"/>
  <c r="J590" i="1"/>
  <c r="E590" i="1"/>
  <c r="K308" i="1"/>
  <c r="L308" i="1"/>
  <c r="J308" i="1"/>
  <c r="E308" i="1"/>
  <c r="G370" i="1" l="1"/>
  <c r="G959" i="4"/>
  <c r="I959" i="4" s="1"/>
  <c r="E959" i="4"/>
  <c r="G956" i="4"/>
  <c r="I956" i="4" s="1"/>
  <c r="E956" i="4"/>
  <c r="I955" i="4"/>
  <c r="G953" i="4"/>
  <c r="I953" i="4" s="1"/>
  <c r="E953" i="4"/>
  <c r="G872" i="4" l="1"/>
  <c r="I872" i="4" s="1"/>
  <c r="E872" i="4"/>
  <c r="G871" i="4"/>
  <c r="I871" i="4" s="1"/>
  <c r="E871" i="4"/>
  <c r="G870" i="4"/>
  <c r="I870" i="4" s="1"/>
  <c r="E870" i="4"/>
  <c r="G873" i="4"/>
  <c r="I873" i="4" s="1"/>
  <c r="E873" i="4"/>
  <c r="E658" i="4"/>
  <c r="I660" i="4"/>
  <c r="E657" i="4"/>
  <c r="E516" i="4"/>
  <c r="E514" i="4"/>
  <c r="E513" i="4"/>
  <c r="E515" i="4"/>
  <c r="E448" i="4"/>
  <c r="I433" i="4"/>
  <c r="I431" i="4"/>
  <c r="I449" i="4"/>
  <c r="I108" i="4"/>
  <c r="G105" i="4"/>
  <c r="I105" i="4" s="1"/>
  <c r="G107" i="4"/>
  <c r="I107" i="4" s="1"/>
  <c r="G104" i="4"/>
  <c r="I104" i="4" s="1"/>
  <c r="E105" i="4"/>
  <c r="E107" i="4"/>
  <c r="E104" i="4"/>
  <c r="I47" i="4"/>
  <c r="I38" i="4"/>
  <c r="I39" i="4"/>
  <c r="I40" i="4"/>
  <c r="I41" i="4"/>
  <c r="G42" i="4"/>
  <c r="I42" i="4" s="1"/>
  <c r="G43" i="4"/>
  <c r="I43" i="4" s="1"/>
  <c r="G44" i="4"/>
  <c r="I44" i="4" s="1"/>
  <c r="G45" i="4"/>
  <c r="I45" i="4" s="1"/>
  <c r="G46" i="4"/>
  <c r="G37" i="4"/>
  <c r="E45" i="4"/>
  <c r="E39" i="4"/>
  <c r="E40" i="4"/>
  <c r="E41" i="4"/>
  <c r="E42" i="4"/>
  <c r="E43" i="4"/>
  <c r="E44" i="4"/>
  <c r="E46" i="4"/>
  <c r="E38" i="4"/>
  <c r="H37" i="4" l="1"/>
  <c r="I37" i="4" s="1"/>
  <c r="K649" i="1"/>
  <c r="L649" i="1"/>
  <c r="K646" i="1"/>
  <c r="L646" i="1"/>
  <c r="J649" i="1"/>
  <c r="J646" i="1"/>
  <c r="I648" i="1"/>
  <c r="E646" i="1"/>
  <c r="E649" i="1" s="1"/>
  <c r="I649" i="1" s="1"/>
  <c r="I646" i="1" l="1"/>
  <c r="K595" i="1"/>
  <c r="L595" i="1"/>
  <c r="J595" i="1"/>
  <c r="E595" i="1"/>
  <c r="I593" i="1"/>
  <c r="G540" i="1"/>
  <c r="J534" i="1"/>
  <c r="J540" i="1" s="1"/>
  <c r="K534" i="1"/>
  <c r="L534" i="1"/>
  <c r="L540" i="1" s="1"/>
  <c r="H540" i="1"/>
  <c r="I534" i="1"/>
  <c r="K420" i="1"/>
  <c r="L420" i="1"/>
  <c r="L423" i="1" s="1"/>
  <c r="J420" i="1"/>
  <c r="J423" i="1" s="1"/>
  <c r="E420" i="1"/>
  <c r="E423" i="1" s="1"/>
  <c r="I422" i="1"/>
  <c r="K367" i="1"/>
  <c r="L367" i="1"/>
  <c r="J367" i="1"/>
  <c r="E365" i="1"/>
  <c r="I365" i="1" s="1"/>
  <c r="E367" i="1"/>
  <c r="I367" i="1" s="1"/>
  <c r="L311" i="1"/>
  <c r="J311" i="1"/>
  <c r="K311" i="1"/>
  <c r="I308" i="1"/>
  <c r="I310" i="1"/>
  <c r="I311" i="1" l="1"/>
  <c r="K423" i="1"/>
  <c r="K540" i="1"/>
  <c r="J364" i="1"/>
  <c r="J370" i="1" s="1"/>
  <c r="K364" i="1"/>
  <c r="L364" i="1"/>
  <c r="L370" i="1" s="1"/>
  <c r="E364" i="1"/>
  <c r="E370" i="1" s="1"/>
  <c r="E540" i="1"/>
  <c r="I540" i="1" s="1"/>
  <c r="I590" i="1"/>
  <c r="E311" i="1"/>
  <c r="I420" i="1"/>
  <c r="I423" i="1" s="1"/>
  <c r="I595" i="1" l="1"/>
  <c r="K370" i="1"/>
  <c r="I364" i="1"/>
  <c r="J142" i="1"/>
  <c r="J148" i="1" s="1"/>
  <c r="K142" i="1"/>
  <c r="K148" i="1" s="1"/>
  <c r="L142" i="1"/>
  <c r="L148" i="1" s="1"/>
  <c r="E142" i="1"/>
  <c r="E148" i="1" s="1"/>
  <c r="I148" i="1"/>
  <c r="I370" i="1" l="1"/>
  <c r="E37" i="4" l="1"/>
</calcChain>
</file>

<file path=xl/sharedStrings.xml><?xml version="1.0" encoding="utf-8"?>
<sst xmlns="http://schemas.openxmlformats.org/spreadsheetml/2006/main" count="3133" uniqueCount="336">
  <si>
    <t>NN</t>
  </si>
  <si>
    <t>Բյուջետային ծախսերի տնտեսագիտական դասակարգման տարրերի</t>
  </si>
  <si>
    <t>Տարեսկզբին հաստատված</t>
  </si>
  <si>
    <t>Փոփոխություններ տարեկան նախահաշվում</t>
  </si>
  <si>
    <t>Ֆինանսավորում</t>
  </si>
  <si>
    <t>Դրամարկղային ծախս</t>
  </si>
  <si>
    <t>Փաստացի ծախս</t>
  </si>
  <si>
    <t>Դրամարկղի մնացորդ</t>
  </si>
  <si>
    <t>անվանումները</t>
  </si>
  <si>
    <t>ՀՀ կառավ. կողմից (համայնքի ղեկավարի որոշում)</t>
  </si>
  <si>
    <t>Վերադասի կողմից</t>
  </si>
  <si>
    <t>Ընդամենը</t>
  </si>
  <si>
    <t>Որոնցից 30 օրից անց պարտքեր</t>
  </si>
  <si>
    <t>Ա</t>
  </si>
  <si>
    <t>Բ</t>
  </si>
  <si>
    <t>Գ</t>
  </si>
  <si>
    <t>Դ</t>
  </si>
  <si>
    <t>Ե</t>
  </si>
  <si>
    <t>Զ</t>
  </si>
  <si>
    <t>է</t>
  </si>
  <si>
    <t>Ը=Դ+Ե+Զ+է</t>
  </si>
  <si>
    <t>Թ</t>
  </si>
  <si>
    <t>ժ</t>
  </si>
  <si>
    <t>ԺԱ</t>
  </si>
  <si>
    <t>ԺԲ</t>
  </si>
  <si>
    <t>ԺԳ</t>
  </si>
  <si>
    <t>ԺԴ</t>
  </si>
  <si>
    <t>X</t>
  </si>
  <si>
    <t>x</t>
  </si>
  <si>
    <t>1. Ծրագրի պատասխանատու մարմնի</t>
  </si>
  <si>
    <t>Անվանումը`</t>
  </si>
  <si>
    <t>Դասիչը՝</t>
  </si>
  <si>
    <t>2. Միջոցառումը կատարող մարմնի</t>
  </si>
  <si>
    <t>3. Հիմնարկի անվանումը՝</t>
  </si>
  <si>
    <t>4. Հիմնարկի տեղաբաշխման մարզի և համայնքի կոդը՝</t>
  </si>
  <si>
    <t>5. Ծախսերի ֆինանսավորման աղբյուրի կոդը՝</t>
  </si>
  <si>
    <t>6. Բյուջետային ծախսերի գործառական դասակարգման</t>
  </si>
  <si>
    <t xml:space="preserve">Բաժին N </t>
  </si>
  <si>
    <t>Խումբ N</t>
  </si>
  <si>
    <t>Դաս N</t>
  </si>
  <si>
    <t xml:space="preserve">7. Ծրագրային դասակարգման </t>
  </si>
  <si>
    <t>Ծրագրի անվանումը</t>
  </si>
  <si>
    <t>Ծրագրի դասիչը</t>
  </si>
  <si>
    <t>Միջոցառման անվանումը</t>
  </si>
  <si>
    <t>Միջոցառման դասիչը</t>
  </si>
  <si>
    <t>8. Ֆինանսական ցուցանիշների չափման միավորը՝</t>
  </si>
  <si>
    <t>Վճարման ենթակա, սակայն չիրականացված վճարումներ (պարտքեր)</t>
  </si>
  <si>
    <t>Տարեկան ճշտված նախահաշիվ</t>
  </si>
  <si>
    <t xml:space="preserve">ՀՀ օրենք (համայնքի ավագանու որոշում) </t>
  </si>
  <si>
    <t>Տարեսկզբին հաստատված տարեկան նախահաշիվ</t>
  </si>
  <si>
    <t>Տողի                        NN</t>
  </si>
  <si>
    <t>1,1 Աշխատանքի վարձատրություն</t>
  </si>
  <si>
    <t>-ՀՀ ֆինանսների նախարարության աշխատողների պարգևատրում</t>
  </si>
  <si>
    <t>2 Ծառայությունների և ապրանքների ձեռք բերում</t>
  </si>
  <si>
    <t>2.1 Շարունակական ծախսեր</t>
  </si>
  <si>
    <t>2.4 Այլ մասնագիտական ծառայությունների ձեռք բերում</t>
  </si>
  <si>
    <t>2.5 Ընթացիկ նորոգում և պահպանում (ծառայություններ և նյութեր)</t>
  </si>
  <si>
    <t>3 Տոկոսավճարներ</t>
  </si>
  <si>
    <t>7.2 ՀԱՐԿԵՐ, ՊԱՐՏԱԴԻՐ ՎՃԱՐՆԵՐ ԵՎ ՏՈՒՅԺԵՐ, ՈՐՈՆՔ ԿԱՌԱՎԱՐՄԱՆ ՏԱՐԲԵՐ ՄԱԿԱՐԴԱԿՆԵՐԻ ԿՈՂՄԻՑ ԿԻՐԱՌՎՈՒՄ ԵՆ ՄԻՄՅԱՆՑ ՆԿԱՏՄԱՄԲ</t>
  </si>
  <si>
    <t>7.6 ԱՅԼ ԾԱԽՍԵՐ</t>
  </si>
  <si>
    <t>486100*</t>
  </si>
  <si>
    <t>7.7 ՊԱՀՈՒՍՏԱՅԻՆ ՄԻՋՈՑՆԵՐ</t>
  </si>
  <si>
    <t>Բ, ՈՉ ՖԻՆԱՆՍԱԿԱՆ ԱԿՏԻՎՆԵՐԻ ԳԾՈՎ ԾԱԽՍԵՐ</t>
  </si>
  <si>
    <t>1.ՀԻՄՆԱԿԱՆ ՄԻՋՈՑՆԵՐ</t>
  </si>
  <si>
    <t>Ընդամենը ծախսեր (տող1200000+ տող1000000)</t>
  </si>
  <si>
    <t xml:space="preserve">1.ՊԵՏԱԿԱՆ, ՏԵՂԱԿԱՆ ԻՆՔՆԱԿԱՌԱՎԱՐՄԱՆ ՄԱՐՄԻՆՆԵՐԻ, ԴՐԱՆՑ ԵՆԹԱԿԱ ԲՅՈՒՋԵՏԱՅԻՆ ՀԻՄՆԱՐԿՆԵՐԻ ԱՇԽԱՏՈՂՆԵՐԻ ԱՇԽԱՏԱՎԱՐՁԸ՝ ԸՆԴԱՄԵՆԸ,                                                                                                                       այդ թվում՝ </t>
  </si>
  <si>
    <t>Առաջին կարգի ստորագրություն</t>
  </si>
  <si>
    <t xml:space="preserve"> ________________ </t>
  </si>
  <si>
    <t>(ստորագրություն)</t>
  </si>
  <si>
    <t>(Ա.Հ.Ա.)</t>
  </si>
  <si>
    <t>Կ.Տ.</t>
  </si>
  <si>
    <t>Երկրորդ կարգի ստորագրություն</t>
  </si>
  <si>
    <t>Ա. ԸՆԹԱՑԻԿ ԾԱԽՍԵՐ՝ ԸՆԴԱՄԵՆԸ,</t>
  </si>
  <si>
    <t> -Աշխատողների աշխատավարձեր և հավելավճարներ</t>
  </si>
  <si>
    <t> - Պարգևատրումներ, դրամական խրախուսումներ և հատուկ վճարներ</t>
  </si>
  <si>
    <t> -Քաղաքացիական, դատական և պետական ծառայողների պարգևատրում</t>
  </si>
  <si>
    <t> -Այլ վարձատրություններ</t>
  </si>
  <si>
    <t> -Բնեղեն աշխատավարձեր և հավելավճարներ</t>
  </si>
  <si>
    <t> -գործառնական և բանկային ծառայությունների ծախսեր</t>
  </si>
  <si>
    <t> -էներգետիկ ծառայություններ</t>
  </si>
  <si>
    <t> -Կոմունալ ծառայություններ</t>
  </si>
  <si>
    <t> -Կապի ծառայություններ</t>
  </si>
  <si>
    <t> -Ապահովագրական ծախսեր</t>
  </si>
  <si>
    <t> -Գույքի և սարքավորումների վարձակալություն</t>
  </si>
  <si>
    <t> -Արտագերատեսչական ծախսեր</t>
  </si>
  <si>
    <t> -Ներքին գործուղումներ</t>
  </si>
  <si>
    <t> -Արտասահմանյան գործուղումների գծով ծախսեր</t>
  </si>
  <si>
    <t> -Այլ տրանսպորտային ծախսեր</t>
  </si>
  <si>
    <t>2.3 Պայմանագրային այլ ծառայությունների ձեռք բերում</t>
  </si>
  <si>
    <t> -Վարչական ծառայություններ</t>
  </si>
  <si>
    <t> -Համակարգչային ծառայություններ</t>
  </si>
  <si>
    <t> -Աշխատակազմի մասնագիտական զարգացման ծառայություններ</t>
  </si>
  <si>
    <t> -Տեղակատվական ծառայություններ</t>
  </si>
  <si>
    <t> -Կառավարչական ծառայություններ</t>
  </si>
  <si>
    <t> - Կենցաղային և հանրային սննդի ծառայություններ</t>
  </si>
  <si>
    <t> -Ներկայացուցչական ծախսեր</t>
  </si>
  <si>
    <t> -Ընդհանուր բնույթի այլ ծառայություններ</t>
  </si>
  <si>
    <t> -Մասնագիտական ծառայություններ</t>
  </si>
  <si>
    <t> -Շենքերի և կառույցների ընթացիկ նորոգում և պահպանում</t>
  </si>
  <si>
    <t> -Մեքենաների և սարքավորումների ընթացիկ նորոգում և պահպանում</t>
  </si>
  <si>
    <t>2.6 Նյութեր (ապրանքներ)</t>
  </si>
  <si>
    <t> -Գրասենյակային նյութեր և հագուստ</t>
  </si>
  <si>
    <t> -Տրանսպորտային նյութեր</t>
  </si>
  <si>
    <t> -Կենցաղային և հանրային սննդի նյութեր</t>
  </si>
  <si>
    <t> -Հատուկ նպատակային այլ նյութեր</t>
  </si>
  <si>
    <t> -Ներքին արժեթղթերի տոկոսավճարներ</t>
  </si>
  <si>
    <t> -Ներքին վարկերի տոկոսավճարներ</t>
  </si>
  <si>
    <t> -Արտաքին արժեթղթերի գծով տոկոսավճարներ</t>
  </si>
  <si>
    <t> -Արտաքին վարկերի գծով տոկոսավճարներ</t>
  </si>
  <si>
    <t> -Աշխատավարձի ֆոնդ</t>
  </si>
  <si>
    <t> -Այլ հարկեր</t>
  </si>
  <si>
    <t> -Պարտադիր վճարներ</t>
  </si>
  <si>
    <t> -Պետական հատվածի տարբեր մակարդակների կողմից միմյանց նկատմամբ կիրառվող տույժեր</t>
  </si>
  <si>
    <t> -Այլ ծախսեր</t>
  </si>
  <si>
    <t> -Այլ ծախսերի գծով պահեստավորված միջոցներ</t>
  </si>
  <si>
    <t> -Պահուստային միջոցներ</t>
  </si>
  <si>
    <t> -Շենքերի և շինությունների ձեռք բերում</t>
  </si>
  <si>
    <t> -Շենքերի և շինությունների կառուցում</t>
  </si>
  <si>
    <t> -Վարչական սարքավորումներ</t>
  </si>
  <si>
    <t> -Այլ մեքենաներ և սարքավորումներ</t>
  </si>
  <si>
    <t>Հ Ա Շ Վ Ե Տ Վ ՈՒ Թ Յ ՈՒ Ն</t>
  </si>
  <si>
    <t>ՀԻՄՆԱՐԿԻ ԿԱՏԱՐԱԾ ԲՅՈՒՋԵՏԱՅԻՆ ԾԱԽՍԵՐԻ ԵՎ ԲՅՈՒՋԵՏԱՅԻՆ ՊԱՐՏՔԵՐԻ ՄԱՍԻՆ</t>
  </si>
  <si>
    <t>Օրինակելի ձև Հ-2</t>
  </si>
  <si>
    <t>5. Բյուջետային ծախսերի գործառական դասակարգման</t>
  </si>
  <si>
    <t xml:space="preserve">6. Ծրագրային դասակարգման </t>
  </si>
  <si>
    <t>7. Ֆինանսական ցուցանիշների չափման միավորը՝</t>
  </si>
  <si>
    <t>Օրինակելի ձև Հ-8</t>
  </si>
  <si>
    <t>ԾՐԱԳՐԻ ՄԻՋՈՑԱՌՄԱՆ ԳԾՈՎ ԱՐԴՅՈՒՆՔԱՅԻՆ (ԿԱՏԱՐՈՂԱԿԱՆ) ՑՈՒՑԱՆԻՇՆԵՐԻ ՎԵՐԱԲԵՐՅԱԼ</t>
  </si>
  <si>
    <t>Տարեկան պլանային ցուցանիշը</t>
  </si>
  <si>
    <t>Հաշվետու ժամանակահատվածի պլանային ցուցանիշը</t>
  </si>
  <si>
    <t>Փաստացի ցուցանիշը հաշվետու ժամանակահատվածում</t>
  </si>
  <si>
    <t>Հաշվետու ժամանակահատվածի պլանային (ճշտված) և փաստացի ցուցանիշների տարբերությունը</t>
  </si>
  <si>
    <t>Տարբերության պատճառը</t>
  </si>
  <si>
    <t>Ծրագրի դասիչը՝</t>
  </si>
  <si>
    <t>Ճշտված</t>
  </si>
  <si>
    <t>Միջոցառման դասիչը՝</t>
  </si>
  <si>
    <t>Միջոցառման անվանումը՝</t>
  </si>
  <si>
    <t>Միջոցառման նկարագրությունը՝</t>
  </si>
  <si>
    <t>Միջոցառման տեսակը</t>
  </si>
  <si>
    <t>Միջոցառումն իրականացնողի անվանումը՝</t>
  </si>
  <si>
    <t>Արդյունքի չափորոշիչներ</t>
  </si>
  <si>
    <t>Միջոցառման վրա կատարվող ծախսը (հազար դրամ)</t>
  </si>
  <si>
    <t>01</t>
  </si>
  <si>
    <t>02</t>
  </si>
  <si>
    <t>ՀՀ ֆինանսների նախարարություն</t>
  </si>
  <si>
    <t xml:space="preserve"> Հանրային ֆինանսների կառավարման բնագավառում պետական քաղաքականության մշակում՝ ծրագրերի համակարգում և մոնիտորինգ</t>
  </si>
  <si>
    <t xml:space="preserve"> Պետական պարտքի կառավարում</t>
  </si>
  <si>
    <t xml:space="preserve"> ՀՀ պետական պարտքի կառավարման գործընթացի հրապարակայնության ապահովում</t>
  </si>
  <si>
    <t>Հազար դրամ</t>
  </si>
  <si>
    <t>09</t>
  </si>
  <si>
    <t>05</t>
  </si>
  <si>
    <t xml:space="preserve"> Հանրային հատվածի ֆինանսական ոլորտի մասնագետների վերապատրաստում</t>
  </si>
  <si>
    <t>03</t>
  </si>
  <si>
    <t xml:space="preserve"> ՀՀ միջազգային վարկանիշի տրամադրում</t>
  </si>
  <si>
    <t xml:space="preserve"> ՀՀ ֆինանսների նախարարության տեխնիկական հագեցվածության բարելավում</t>
  </si>
  <si>
    <t xml:space="preserve"> Գնումների գործընթացի կարգավորում և համակարգում</t>
  </si>
  <si>
    <t xml:space="preserve"> Էլեկտրոնային գնումների համակարգի տեխնիկական սպասարկում</t>
  </si>
  <si>
    <t>04</t>
  </si>
  <si>
    <t xml:space="preserve"> Ծառայությունների մատուցում </t>
  </si>
  <si>
    <t xml:space="preserve"> ՀՀ պետական պարտքի կառավարման գործընթացի հրապարակայնության ապահովում </t>
  </si>
  <si>
    <t xml:space="preserve"> Պետական գնումների սահմանված կարգով մրցույթում հաղթող ճանաչված կազմակերպություններ </t>
  </si>
  <si>
    <t xml:space="preserve"> ՀՀ պետական պարտքի տարեկան հաշվետվություններ, հատ </t>
  </si>
  <si>
    <t xml:space="preserve"> Հեռուստատեսային հաղորդումներ, հատ </t>
  </si>
  <si>
    <t xml:space="preserve"> Հեռուստատեսային հայտարարություններ, րոպե </t>
  </si>
  <si>
    <t xml:space="preserve"> Ռադիո հայտարարություններ, րոպե </t>
  </si>
  <si>
    <t xml:space="preserve"> Հեռուստատեսային հայտարարությունները հեռարձակող հեռուստաալիքների քանակ, հատ </t>
  </si>
  <si>
    <t xml:space="preserve"> Ռադիո հայտարարությունները հեռարձակող ռադիոալիքների քանակ, հատ </t>
  </si>
  <si>
    <t xml:space="preserve"> Հեռուստատեսային հաղորդումներ հեռարձակման նվազագույն ծածկույթը ՀՀ տարածքում,  տոկոս </t>
  </si>
  <si>
    <t xml:space="preserve"> Ռադիո հայտարարություններ հեռարձակող առնվազն մեկ ռադիոալիքի հեռարձակման նվազագույն ծածկույթը ՀՀ տարածքում,  տոկոս </t>
  </si>
  <si>
    <t xml:space="preserve"> Հեռուստահաղորդումների միջին տևողություն, րոպե </t>
  </si>
  <si>
    <t xml:space="preserve"> Բլումբերգ տեղեկատվական համակարգի առևտրային
տերմինալի շահագործում, հատ </t>
  </si>
  <si>
    <t xml:space="preserve"> Ռոյթերս տեղեկատվական համակարգի առևտրային
տերմինալի շահագործում, հատ </t>
  </si>
  <si>
    <t xml:space="preserve"> ՀՀ ֆինանսների նախարարություն </t>
  </si>
  <si>
    <t xml:space="preserve"> Հանրային հատվածի ֆինանսական ոլորտի մասնագետների վերապատրաստում </t>
  </si>
  <si>
    <t xml:space="preserve"> Պետական գնումների սահմանված կարգով մրցույթում հաղթող ճանաչված կազմակերպություն </t>
  </si>
  <si>
    <t xml:space="preserve"> Հանրային հատվածի ներքին աուդիտորների շարունակական մասնագիտական վերապատրաստման դասընթացների թիվ, հատ </t>
  </si>
  <si>
    <t xml:space="preserve"> Մշակվող ռազմավարական փաստաթղթերի քանակ, հատ </t>
  </si>
  <si>
    <t xml:space="preserve"> Նորմատիվ իրավական ակտերի քանակ, հատ </t>
  </si>
  <si>
    <t xml:space="preserve"> Համակարգվող, իրականացվող և վերահսկման ենթարկվող ծրագրերի քանակ,հատ </t>
  </si>
  <si>
    <t xml:space="preserve"> Համակարգվող, իրականացվող և վերահսկման ենթարկվող միջոցառումների քանակ,հատ </t>
  </si>
  <si>
    <t xml:space="preserve"> ՀՀ միջազգային վարկանիշի տրամադրում </t>
  </si>
  <si>
    <t xml:space="preserve"> Fitch-ի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</si>
  <si>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Moodys-ի վարկային դեֆոլտի (երկարաժամկետ և կարճաժամկետ, դրամային և արտարժույթային) վարկանիշների վերանայումների նվազագույն քանակ, անգամ </t>
  </si>
  <si>
    <t xml:space="preserve"> ՀՀ ֆինանսների նախարարության տեխնիկական հագեցվածության բարելավում </t>
  </si>
  <si>
    <t xml:space="preserve"> ՀՀ ֆինանսների նախարարության համար համակարգչային տեխնիկայի և գրասենյակային գույքի ձեռք բերում </t>
  </si>
  <si>
    <t xml:space="preserve"> Պետական մարմինների կողմից օգտագործվող ոչ ֆինանսական ակտիվների հետ գործառնություններ </t>
  </si>
  <si>
    <t xml:space="preserve"> Էլեկտրոնային գնումների համակարգի տեխնիկական սպասարկում </t>
  </si>
  <si>
    <t xml:space="preserve">  «LSFinance (ԳԳՕ)» էլեկտրոնային գնումների համակարգի սպասարկում_x000D_
 </t>
  </si>
  <si>
    <t xml:space="preserve"> Էլեկտրոնային գնումների համակարգի կողմից սխալների կարգաբերում, տոկոս </t>
  </si>
  <si>
    <t xml:space="preserve"> Խնդիր բացահայտելուց հետո վերացման ժամանակահատվածը, աշխատանքային օր </t>
  </si>
  <si>
    <t xml:space="preserve"> Էլեկտրոնային գնումների համակարգի շահագործման անընդհատություն, տոկոս </t>
  </si>
  <si>
    <t xml:space="preserve"> Տրանսֆերտների տրամադրում </t>
  </si>
  <si>
    <t>Ընդամենը ծախսեր</t>
  </si>
  <si>
    <t xml:space="preserve">Ընդամենը ծախսեր </t>
  </si>
  <si>
    <r>
      <t xml:space="preserve">2.2 </t>
    </r>
    <r>
      <rPr>
        <b/>
        <sz val="10"/>
        <color rgb="FF000000"/>
        <rFont val="GHEA Grapalat"/>
        <family val="3"/>
      </rPr>
      <t xml:space="preserve">. </t>
    </r>
    <r>
      <rPr>
        <i/>
        <sz val="10"/>
        <color rgb="FF000000"/>
        <rFont val="GHEA Grapalat"/>
        <family val="3"/>
      </rPr>
      <t xml:space="preserve">Ծառայողական գործուղումների գծով ծախսեր </t>
    </r>
  </si>
  <si>
    <t>Ֆինանսական կառավարման համակարգի վճարահաշվարկային ծառայություններ</t>
  </si>
  <si>
    <t xml:space="preserve"> Գանձապետարանի կողմից սպասարկվող հիմնարկների թիվ, հատ </t>
  </si>
  <si>
    <t xml:space="preserve"> Գանձապետական հաշիվների էլեկտրոնային կառավարման ապահովում, պետական վճարումների էլեկտրոնային համակարգի սպասարկում, տոկոս </t>
  </si>
  <si>
    <t xml:space="preserve"> Գնումների գործընթացի կարգավորում և համակարգում </t>
  </si>
  <si>
    <t>Հանրային հատվածի ֆինանսական ոլորտի մասնագետների վերապատրաստում</t>
  </si>
  <si>
    <t>ՀՀ պետական կառավարման մարմինների կողմից դիմումներ, հայցադիմումներ, դատարանի վճիռներ և որոշումների դեմ վերաքննիչ և վճռաբեկ բողոքներ ներկայացնելիս` «Պետական տուրքի մասին» ՀՀ օրենքով սահմանված վճարումներ</t>
  </si>
  <si>
    <t>Պետական պարտքի կառավարում</t>
  </si>
  <si>
    <t>07</t>
  </si>
  <si>
    <t xml:space="preserve"> Մուրհակների սպասարկում </t>
  </si>
  <si>
    <t xml:space="preserve"> ՀՀ պետական ներքին և արտաքին պարտքի դիմաց տոկոսների վճարում և պարտքի մարում և պարտքային գործառնությունների հետ կապված այլ վճարումներ </t>
  </si>
  <si>
    <t>Մուրհակների սպասարկում</t>
  </si>
  <si>
    <t>Արտասահմանյան պաշտոնական գործուղում</t>
  </si>
  <si>
    <t>Պետական հատվածի արդիականացման ծրագիր</t>
  </si>
  <si>
    <t>Մասնագիտացված միավոր</t>
  </si>
  <si>
    <t>Արտասահմանյան պաշտոնական գործուղումներ</t>
  </si>
  <si>
    <t xml:space="preserve">Արտարժութային պետական պարտատոմսերի թողարկմանն առընչվող ծախսեր </t>
  </si>
  <si>
    <t>ԱՄՓՈՓ</t>
  </si>
  <si>
    <t>Վահրամ Պողոսյան</t>
  </si>
  <si>
    <t>Իրավաբանական անձի նույնականիշների քանակ, հատ</t>
  </si>
  <si>
    <t xml:space="preserve"> ՊԳՊ-երի թողարկման, պետբյուջեի պակասուրդի ֆինանսավորման և ԳՊ համակարգի վերաբերյալ  հեռուստատեսային և ռադիո հաղորդումների, հայտարարությունների հեռարձակում, ՀՀ պետական պարտքի տարեկան հաշվետվութան և պետական բյուջեի կատարման հաշվետվությունների հրապարակում </t>
  </si>
  <si>
    <t xml:space="preserve">Մրցույթում հաղթող ճանաչված կազմակերպություններ </t>
  </si>
  <si>
    <t xml:space="preserve">Հանրապետության կողմից թողարկվող արտարժույթային պետական պարտատոմսերը ցուցակող </t>
  </si>
  <si>
    <t xml:space="preserve"> Բլումբերգ և Ռոյթերս տեղեկատվական համակարգերի առևտրային տերմինալների սպասարկման ու պարտքի գրանցման և կառավարման DMFAS 6.0 համակարգի տեխնիկական սպասարկման ծառայությունների դիմաց վճարումներ </t>
  </si>
  <si>
    <t xml:space="preserve">Պարտքի կառավարմանն առընչվող տեղեկատվական համակարգերի և ծրագրերի սպասարկում </t>
  </si>
  <si>
    <t xml:space="preserve">  Բլումբերգ Ֆինանս (Bloomberg Finance L©P©), Թոմսոն Ռոյթերս (Thomson Reuters (Markets) Eastern Europe Limited), ՄԱԿ-ի Առևտրի և զարգացման համաժողով (UNCTAD) </t>
  </si>
  <si>
    <t xml:space="preserve"> Սպասարկվող DMFAS համակարգերի քանակ (հատ) </t>
  </si>
  <si>
    <t xml:space="preserve">Կառավարության պարտքի սպասարկում </t>
  </si>
  <si>
    <t xml:space="preserve">Կառավարության պարտքի սպասարկում (տոկոսավճարներ) </t>
  </si>
  <si>
    <t>Ֆինանսավորման ծախսերի իրականացում</t>
  </si>
  <si>
    <t xml:space="preserve"> Ծառայությունը մատուցող կազմակերպության(ների) անվանում(ներ)ը </t>
  </si>
  <si>
    <t xml:space="preserve"> Հանրային հատվածի որակավորված գնումների համակարգողների և ներքին աուդիտորների շարունակական մասնագիտական վերապատրաստում, հանրային ծրագրերի ֆինանսական և ծրագրային պատասխանատուների ԾԲ կարողությունների բարելավման դասընթացների կազմակերում </t>
  </si>
  <si>
    <t xml:space="preserve"> Քաղաքականության մշակման և դրա կատարման համակարգման, պետական ծրագրերի պլանավորման, մշակման, իրականացման և մոնիտորինգի (վերահսկման) ծառայություններ </t>
  </si>
  <si>
    <t xml:space="preserve"> ՀՀ տնտեսական, քաղաքական և ֆինանսական ցուցանիշների գնահատման, գնահատականների  հիման վրա վարկանիշի շնորհման նպատակով համագործակցություն վարկանիշ շնորհող հեղինակավոր միջազգային ընկերությունների հետ 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</si>
  <si>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 </t>
  </si>
  <si>
    <t xml:space="preserve"> Հանրային ֆինանսների կառավարման բնագավառում պետական քաղաքականության մշակում, ծրագրերի համակարգում և մոնիտորինգ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</si>
  <si>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</t>
  </si>
  <si>
    <t xml:space="preserve"> Գնումների պլանների կազմման, էլեկտրոնային մրցույթների անցկացման, պայմանագրերի կատարման և գնումների հաշվետվողականության` միմյանց ինտեգրված մոդուլների տեխնիկական սպասարկում</t>
  </si>
  <si>
    <t xml:space="preserve"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 </t>
  </si>
  <si>
    <t xml:space="preserve">32002 
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</si>
  <si>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Կառավարության ֆինանսական կառավարման տեղեկատվական համակարգերի ներդրում </t>
  </si>
  <si>
    <t xml:space="preserve"> Այլ պետական կազմակերպությունների կողմից օգտագործվող ոչ ֆինանսական ակտիվների հետ գործառնություններ </t>
  </si>
  <si>
    <t xml:space="preserve"> ՀՀ հանրային հատվածի կազմակերպություններ </t>
  </si>
  <si>
    <t xml:space="preserve"> ՀՀ ֆինանսների նախարարության և ՌԴ ֆինանսների նախարարության միջև`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ձեռքբերում_x000D_
 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</si>
  <si>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ԿՖԿՏՀ ներդրում </t>
  </si>
  <si>
    <t>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</si>
  <si>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Պլանավորում, բյուջետավորում, գանձապետական ծառայություններ, պետական պարտքի կառավարում. տնտեսական և հարկաբյուջետային քաղաքականության մշակում և մոնիտորինգ </t>
  </si>
  <si>
    <t xml:space="preserve"> Պլանավորում, բյուջետավորում, գանձապետական ծառայություններ, պետական պարտքի կառավարում, տնտեսական և հարկաբյուջետային քաղաքականության մշակում և մոնիտորինգ </t>
  </si>
  <si>
    <t>Դրամաշնորհ</t>
  </si>
  <si>
    <t>Համաֆինանսավորում</t>
  </si>
  <si>
    <t xml:space="preserve"> Հեռուստատեսային հայտարարություններ հեռարձակող առնվազն մեկ հեռուստաալիքի հեռարձակման նվազագույն ծածկույթը ՀՀ տարածքում,  տոկոս </t>
  </si>
  <si>
    <t xml:space="preserve">  Բլումբերգ և Ռոյթերս տեղեկատվական համակարգերի առևտրային տերմինալներով նախատեսված տեղեկատվության նվազագույն անխափան հասանելիության մակարդակ, տոկոս </t>
  </si>
  <si>
    <t xml:space="preserve"> Պարտատոմսերի տեղաբաշխումների կազմակերպման, իրավասպասարկման, վարկանշման, ցուցակման ծառայությունների և իրավաբանական անձի նույնականիշի ձեռքբերման, պարտատոմսերի սեփականատիրոջ, իրավակարգավորման դաշտի, պահառուի փոփոխության գծով գործարքների դիմաց վճարումներ </t>
  </si>
  <si>
    <t xml:space="preserve"> Ծառայություններ մատուցող ընկերություններ </t>
  </si>
  <si>
    <t xml:space="preserve"> Պարտատոմսերի սեփականատիրոջ, իրավական կարգավորման դաշտի, պահառուի փոփոխության գծով գործարքների քանակ, հատ </t>
  </si>
  <si>
    <t xml:space="preserve"> Գնումների համակարգողների շարունակական մասնագիտական վերապատրաստման դասընթացներին մասնակցած անձանց թվաքանակ, մարդ </t>
  </si>
  <si>
    <t xml:space="preserve"> Գնումների համակարգողների շարունակական մասնագիտական վերապատրաստման դասընթացներին մասնակցած անձանց կին-տղամարդ հարաբերակցություն, տոկոս </t>
  </si>
  <si>
    <t xml:space="preserve"> Գնումների համակարգողների շարունակական մասնագիտական վերապատրաստման դասընթացների թվաքանակ, հատ </t>
  </si>
  <si>
    <t xml:space="preserve"> Գնումների համակարգողների շարունակական մասնագիտական վերապատրաստման մեկ դասընթացի միջին տևողություն, ժամ </t>
  </si>
  <si>
    <t xml:space="preserve"> Ծրագրային բյուջետավորում դասընթացներին  մասնակցած ֆինանսական և ծրագրային մասնագետների թվաքանակ, մարդ </t>
  </si>
  <si>
    <t xml:space="preserve"> Ծրագրային բյուջետավորման դասընթացի մոդուլների որակ, մասնագիտական գնահատական 1-5 բալային համակարգում </t>
  </si>
  <si>
    <t xml:space="preserve"> Ծրագրային բյուջետավորման դասընթացի բովանդակության համապատասխանությունը  մշակված մոդուլներին, մասնակիցների գնահատական 1-5 բալային համակարգում </t>
  </si>
  <si>
    <t xml:space="preserve"> Ծրագրային բյուջետավորում վերապատրաստման մեկ դասընթացի միջին տևողություն, ժամ </t>
  </si>
  <si>
    <t xml:space="preserve"> Ծրագրային բյուջետավորման  մասնագիտական վերապատրաստման դասընթացներին մասնակցած անձանց կին-տղամարդ հարաբերակցություն, տոկոս </t>
  </si>
  <si>
    <t xml:space="preserve"> Հանրային հատվածի ներքին աուդիտորների շարունակական  վերապատրաստվող ներքին աուդիտորների թվաքանակ, մարդ </t>
  </si>
  <si>
    <t xml:space="preserve"> Ներքին աուդիտորների շարունակական մասնագիտական վերապատրաստման դասընթացի բովանդակության համապատասխանությունը մշակված մոդուլներին, մասնակիցների գնահատական  1-5 բալային համակարգում </t>
  </si>
  <si>
    <t xml:space="preserve"> Ներքին աուդիտորների շարունակական մասնագիտական վերապատրաստման դասընթացի բովանդակության համապատասխանությունը  մասնագիտական կարիքներին, մասնակիցների գնահատական  1-5 բալային համակարգում </t>
  </si>
  <si>
    <t xml:space="preserve"> Ներքին աուդիտորների շարունակական մասնագիտական վերապատրաստման մեկ դասընթացի միջին տևողություն, ժամ </t>
  </si>
  <si>
    <t xml:space="preserve"> Հանրային հատվածի ներքին աուդիտորների  մասնագիտական վերապատրաստման դասընթացներին մասնակցած անձանց կին-տղամարդ հարաբերակցություն, տոկոս </t>
  </si>
  <si>
    <t xml:space="preserve"> Գնումների համակարգողների շարունակական մասնագիտական վերապատրաստման դասընթացների արդյունավետություն, գնահատական 1-5 բալային համակարգում </t>
  </si>
  <si>
    <t xml:space="preserve"> Ֆինանսական կառավարման համակարգի վճարահաշվարկային գործառույթներն ապահովող համակարգերի սպասարկում, այդ թվում՛ «LSFinance (ԳԳՕ)», «Client Treasury», «LSBudget», e-payments, ներքին աուդիտի միասնական կառավարման տեղեկ. hամակարգ, բանկային ծառայություններ
 </t>
  </si>
  <si>
    <t xml:space="preserve"> Armeps.am և Armeps.am/ppcm գնումների համակարգերի սպասարկում </t>
  </si>
  <si>
    <t>Միջոցառումն իրականացնողի անվանումը</t>
  </si>
  <si>
    <t xml:space="preserve">«Standard Poors» վարկանիշային գործակալության կողմից վարկանիշերի վերանայումների նվազագույն քանակ, անգամ </t>
  </si>
  <si>
    <t>06</t>
  </si>
  <si>
    <t>7.5 ԿԱՌԱՎԱՐՄԱՆ ՄԱՐՄԻՆՆԵՐԻ ԳՈՐԾՈՒՆԵՈՒԹՅԱՆ ՀԵՏԵՎԱՆՔՈՎ ԱՌԱՋԱՑԱԾ ՎՆԱՍՆԵՐԻ ԿԱՄ ՎՆԱՍՎԱԾՔՆԵՐԻ ՎԵՐԱԿԱՆԳՆՈՒՄ</t>
  </si>
  <si>
    <t> -Կառավարման մարմինների գործունեության հետևանքով առաջացած վնասվածքների կամ վնասների վերականգնում</t>
  </si>
  <si>
    <t>Խորհրդակցական ծառայությունների ձեռքբերման պայմանագիր (քանակ)</t>
  </si>
  <si>
    <t xml:space="preserve">Պայմանավորված է փաստացի կատարած միջոցառումների քանակով: 
</t>
  </si>
  <si>
    <t xml:space="preserve"> -Արտաքին տոկոսավճարներ</t>
  </si>
  <si>
    <t> -Ներքին տոկոսավճարներ</t>
  </si>
  <si>
    <t>Վարկային և դրամաշնորհային միջոցներից մուտքեր</t>
  </si>
  <si>
    <t xml:space="preserve"> Դատական ակտերի հիման վրա ՀՀ պետական բյուջեից բռնագանձման ենթակա գումարների վճարում</t>
  </si>
  <si>
    <t>7-8</t>
  </si>
  <si>
    <t>Մարման ենթակա մուրհակների քանակը</t>
  </si>
  <si>
    <t xml:space="preserve">«Գնումների մասին» ՀՀ օրենքի համաձայն ընտրված  կազմակերպություն </t>
  </si>
  <si>
    <t>74/26</t>
  </si>
  <si>
    <t xml:space="preserve"> Ծրագրային բյուջետավորում վերապատրաստվող խմբերի միջին թվաքանակ, մարդ </t>
  </si>
  <si>
    <t xml:space="preserve"> Ծրագրային բյուջետավորման վերապատրաստման դասընթացների թվաքանակ, հատ </t>
  </si>
  <si>
    <t>70/30</t>
  </si>
  <si>
    <t>45/55</t>
  </si>
  <si>
    <t>Վերապատրաստվող քաղաքացիական ծառայողների թվաքանակ, մարդ</t>
  </si>
  <si>
    <t>ԲԳԿ-ի գծով հաստատված բյուջեի նկատմամբ կատարողական տոկոս</t>
  </si>
  <si>
    <t>ԲԳԿ-ի գծով ՀՄԱ (հրատապ մեկ անձ) ընթացակարգով իրականացվող գնումների գումարը</t>
  </si>
  <si>
    <t xml:space="preserve"> Fitch և Moodys վարկանշային ընկերություններ, «Standard Poors» վարկանիշային գործակալություն</t>
  </si>
  <si>
    <t>Ծառայությունը մատուցող կազմակերպության(ների) անվանում(ներ)ը`</t>
  </si>
  <si>
    <t>Գրասենյակային գույքի միավորի քանակը, հատ</t>
  </si>
  <si>
    <t xml:space="preserve"> Համակարգիչների քանակը, հատ</t>
  </si>
  <si>
    <t xml:space="preserve"> Այլ սարքավորումների քանակը, հատ </t>
  </si>
  <si>
    <t xml:space="preserve"> Սարքավորումների ծառայության կանխատեսվող միջին ժամկետը, տարի </t>
  </si>
  <si>
    <t>Աշխատակազմի համակարգչային տեխնիկայի բարելավում, տոկոս</t>
  </si>
  <si>
    <t>Աշխատակազմի աշխատանքային պայմանների բարելավում, տոկոս</t>
  </si>
  <si>
    <t>Աշխատակազմի տեխնիկական կարողությունների վերազինում, տոկոս</t>
  </si>
  <si>
    <t xml:space="preserve"> Տեխնիկական խնդիրների լուծում, ծրագրային ուղղումների ներդրում, սխալների վերացում, ծրագրային ապահովման ուղղումների ներդրման փաթեթների ստեղծում LSFinance (ԳԳՕ) էլեկտրոնային գնումների համակարգի սպասարկում , հատ </t>
  </si>
  <si>
    <t xml:space="preserve"> Տեխնիկական խնդիրների լուծում, ծրագրային ուղղումների ներդրում, սխալների վերացում, ծրագրային ապահովման ուղղումների ներդրման փաթեթների ստեղծում / Armeps/ppcm   և  LSFinance (ԳԳՕ)  համակարգերի տվյալների համադրման  ծրագրի տեխնիկական սպասարկում, հատ </t>
  </si>
  <si>
    <t xml:space="preserve"> Պետական բյուջետային, ինչպես նաև արտաբյուջետային միջոցների հաշվին մրցակցային եղանակով բացառությամբ երկփուլ մրցույթի գնման ընթացակարգերի իրականացում էլեկտրոնային համակարգով, տոկոս </t>
  </si>
  <si>
    <t xml:space="preserve"> Էլեկտրոնային աճուրդի ընթացակարգերի իրականացում էլեկտրոնային աճուրդի համակարգի միջոցով, տոկոս </t>
  </si>
  <si>
    <t xml:space="preserve"> Տեխնիկական խնդիրների լուծում, ծրագրային ուղղումների ներդրում, ցանցային/տեխնիկական  խնդիրների հայտնաբերում, սխալների վերացում, բարդ իրավիճակների վերարտադրում, ծրագրային ապահովման ուղղումների ներդրման փաթեթների ստեղծում, հատ </t>
  </si>
  <si>
    <t xml:space="preserve"> Էլեկտրոնային աճուրդի համակարգի կողմից սխալների կարգաբերում, տոկոս </t>
  </si>
  <si>
    <t xml:space="preserve"> Տեխնիկական առաջադրանքին համապատասխան ներդրված ԿՖԿՏՀ, տոկոս</t>
  </si>
  <si>
    <t>Դատական ակտերի հիման վրա ՀՀ պետական բյուջեից բռնագանձման ենթակա գումարների վճարում</t>
  </si>
  <si>
    <t>Մշակված չէ</t>
  </si>
  <si>
    <t xml:space="preserve">Վճարումները կատարվել են «Citibank»-ի կողմից ներկայացված վճարման պահանջագրերի համաձայն և փաստացի գործարքների քանակը տարբերվել է կանխատեսվածից, քանի որ տեսականորեն գործարքների քանակի կանխատեսումը գրեթե անհնար է և ուղղակիորեն կախված չէ ՀՀ ՖՆ գործունեությունից: </t>
  </si>
  <si>
    <t>ԱՄՆ դոլարի նկատմամբ ՀՀ դրամի կանխատեսումային և փաստացի ձևավորված փոխարժեքների տարբերություն:</t>
  </si>
  <si>
    <t>Կարեն Սարգսյան</t>
  </si>
  <si>
    <t>Փաստացի վճարվել է այնքան գումար, որքան տվյալ ժամանակահատվածում ներկայացվել է ՀՀ պետական բյուջեից բռնագանձման պահանջով դատական ակտ:</t>
  </si>
  <si>
    <t>01.01.2022թ. --01.01.2023թ. ժամանակահատվածի համար</t>
  </si>
  <si>
    <t>01.01.2022թ.--01.01.2023թ. ժամանակահատվածի համար</t>
  </si>
  <si>
    <t>15 փետրվարի 2023 թ.</t>
  </si>
  <si>
    <t>15 փետրվարի 2023թ.</t>
  </si>
  <si>
    <t>Հեռուստատեսությամբ և ռադիոյով հայտարարությունների տևողության պայմանագրով նշված տարվա ցուցանիշից կատարողի կողմից պակաս կատարելու արդյունքում պակաս կատարված ծավալին համապատասխան վճարում չի կատարվել:</t>
  </si>
  <si>
    <t>Հեռուստատեսային հայտարարությունների տևողությունը պայմանագրով նշված տարվա ցուցանիշից կատարողի կողմից պակաս է կատարվել:</t>
  </si>
  <si>
    <t>Ռադիո հայտարարությունների տևողությունը պայմանագրով նշված տարվա ցուցանիշից կատարողի կողմից պակաս է կատարվել:</t>
  </si>
  <si>
    <t>1. Վերաբաշխումներ 03.06.2022թ., 01.12.22թ., ՀՀ կառավարության 11.10.22թ. թիվ 1566-Ն,1567-Ն, 06.10.22թ. թիվ 1555-Ն, 03.11.22թ. թիվ 1700-Ն 01.12.22թ. թիվ 1864-Ն որոշումներ: 2. 6-ամսյա ԱՄՆ դոլարի LIBOR, 6-ամսյա EURIBOR, SOFR և SDR տոկոսադրույքի կանխատեսումային և 2022թ. վճարումների համար կիրառված փաստացի դրույքաչափերի տարբերություն, 3. 2021թ. և 2022թ. ընթացքում մի շարք վարկերի գծով մասհանումների պլանային ցուցանիշի էական թերակատարում, 4. SDR-ի ԱՄՆ դոլարի նկատմամբ կանխատեսումային և փաստացի ձևավորված փոխարժեքի տարբերություն, 5. Արտարժույթների նկատմամբ ՀՀ դրամի կանխատեսումային և փաստացի ձևավորված փոխարժեքների տարբերություն:</t>
  </si>
  <si>
    <t xml:space="preserve"> ԱՄՆ դոլարի նկատմամբ ՀՀ դրամի կանխատեսումային և փաստացի ձևավորված փոխարժեքների տարբերություն, կանխատեսումային և փաստացի կատարված գործարքների տարբերություն:Վճարումը հնարավոր է իրականացնել բացառապես բանկային քարտի միջոցով, ուստի գործող գնացուցակի համաձայն` 50 ԱՄՆ դոլարը փոխանցվել է անձնական  բանկային քարտից:</t>
  </si>
  <si>
    <t>Գնման գործընթացի համակարգի խափանման հետևանքով գործընթացը չի կայացել:</t>
  </si>
  <si>
    <t>Շեղումը պայմանավորված է հանրային հատվածի որակավորված ներքին աուդիտորների ցանկերում ընդգրկված ներքին աուդիտորների կողմից դասընթացին մասնակցության համար ներկայացված դիմումների քանակով:</t>
  </si>
  <si>
    <t>41/59</t>
  </si>
  <si>
    <t>4/-4</t>
  </si>
  <si>
    <t>Շեղումը պայմանավորված է վերապատրաստման դասընթացներին մասնակցած ներքին աուդիտորների սեռով:</t>
  </si>
  <si>
    <t>Տարբերությունը պայմանավորված է գնման գործընթացի կազմակերպման արդյունքում առաջացած տնտեսումով և փաստացի վերապատրաստվողների թվաքանակով:</t>
  </si>
  <si>
    <t xml:space="preserve">Տարբերությունը պայմանավորված է բանկերի կողմից փաստացի մատուցած ծառայություններով:
</t>
  </si>
  <si>
    <t>ՄԺԾԾ-ի համար վերապատրաստվողների թիվը ներկայացնելիս(115), նախապես հնարավոր չէ որոշել հաջորդ տարվա վերապատրաստվողների հստակ թիվը, քանի որ վերապատրաստման գործընթացը սկսվում է յուրաքանչյուր տարվա սկզբին և վերապատրաստվողների թիվը որոշվում է նախորդ տարվա կատարողականի երկու կիսամյակների գնահատականների միջին թվաբանականի հիման վրա(կատարողականի տվյալները վերջնական ամփոփվում են հունվարի 15-ին):</t>
  </si>
  <si>
    <t>Տարբերությունը պայմանավորված է գնման գործընթացի կազմակերպման արդյունքում առաջացած տնտեսումով:</t>
  </si>
  <si>
    <t xml:space="preserve">350 մասնագետները վերապատրաստվել են 13 դասընթացների ընթացքում  </t>
  </si>
  <si>
    <t>Թողարկված մուրհակները մուրհակատերերի կողմից չեն ներկայացվել վճարման:</t>
  </si>
  <si>
    <t>ՀՀ վարչապետի 14.12.22թ. Թիվ 1476-Ա որոշումով ուժը կորցրած է ճանաչվել ՀՀ վարչապետի 18.11.22թ. Թիվ 1372-Ա որոշումը, որի արդյունքում վճարված գումարը վերականգնվել է:</t>
  </si>
  <si>
    <t>Միջոցառման վրա կատարվող ծախսը (հազար դրամ)B1397:J1406B1397:J1409B1397:J1410B1397:JB1397:J1406</t>
  </si>
  <si>
    <t xml:space="preserve">Տարբերությունը հիմնականում պայմանավորված է ՀՀ կառավարության որոշումներով՝ «Կառավարության պարտքի սպասարկում» միջոցառման գծով ծախսերի կրճատմամբ:
</t>
  </si>
  <si>
    <t xml:space="preserve">Արտարժութային պետական պարտատոմսերի թողարկմանն առնչվող ծախսեր </t>
  </si>
  <si>
    <t xml:space="preserve">Պարտքի կառավարմանն առնչվող տեղեկատվական համակարգերի և ծրագրերի սպասարկում </t>
  </si>
  <si>
    <t xml:space="preserve">Արտարժութային պետական պարտատոմսերի թողարկմանն առնվող ծախսեր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</si>
</sst>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00000"/>
    <numFmt numFmtId="166" formatCode="##,##0.0;\(##,##0.0\);\-"/>
    <numFmt numFmtId="167" formatCode="_-* #,##0.00\ &quot;₽&quot;_-;\-* #,##0.00\ &quot;₽&quot;_-;_-* &quot;-&quot;??\ &quot;₽&quot;_-;_-@_-"/>
    <numFmt numFmtId="168" formatCode="0.0"/>
  </numFmts>
  <fonts count="73">
    <font>
      <sz val="11"/>
      <color theme="1"/>
      <name val="Calibri"/>
      <family val="2"/>
      <scheme val="minor"/>
    </font>
    <font>
      <sz val="9"/>
      <color rgb="FF000000"/>
      <name val="GHEA Grapalat"/>
      <family val="3"/>
    </font>
    <font>
      <sz val="9"/>
      <color theme="1"/>
      <name val="GHEA Grapalat"/>
      <family val="3"/>
    </font>
    <font>
      <i/>
      <sz val="9"/>
      <color rgb="FF000000"/>
      <name val="GHEA Grapalat"/>
      <family val="3"/>
    </font>
    <font>
      <i/>
      <sz val="9"/>
      <color theme="1"/>
      <name val="GHEA Grapalat"/>
      <family val="3"/>
    </font>
    <font>
      <sz val="11"/>
      <color theme="1"/>
      <name val="GHEA Grapalat"/>
      <family val="3"/>
    </font>
    <font>
      <sz val="10"/>
      <color theme="1"/>
      <name val="GHEA Grapalat"/>
      <family val="3"/>
    </font>
    <font>
      <u/>
      <sz val="10"/>
      <color theme="1"/>
      <name val="GHEA Grapalat"/>
      <family val="3"/>
    </font>
    <font>
      <sz val="10"/>
      <color rgb="FF000000"/>
      <name val="GHEA Grapalat"/>
      <family val="3"/>
    </font>
    <font>
      <i/>
      <sz val="11"/>
      <color theme="1"/>
      <name val="GHEA Grapalat"/>
      <family val="3"/>
    </font>
    <font>
      <i/>
      <sz val="10"/>
      <name val="GHEA Grapalat"/>
      <family val="3"/>
    </font>
    <font>
      <i/>
      <sz val="12"/>
      <name val="GHEA Grapalat"/>
      <family val="3"/>
    </font>
    <font>
      <sz val="12"/>
      <name val="GHEA Grapalat"/>
      <family val="3"/>
    </font>
    <font>
      <sz val="12"/>
      <color theme="1"/>
      <name val="GHEA Grapalat"/>
      <family val="3"/>
    </font>
    <font>
      <i/>
      <sz val="10"/>
      <color rgb="FF000000"/>
      <name val="GHEA Grapalat"/>
      <family val="3"/>
    </font>
    <font>
      <b/>
      <sz val="10"/>
      <color rgb="FF000000"/>
      <name val="GHEA Grapalat"/>
      <family val="3"/>
    </font>
    <font>
      <sz val="11"/>
      <color theme="1"/>
      <name val="Times Armenian"/>
      <family val="1"/>
    </font>
    <font>
      <sz val="11"/>
      <color theme="1"/>
      <name val="Calibri"/>
      <family val="2"/>
      <scheme val="minor"/>
    </font>
    <font>
      <i/>
      <sz val="10"/>
      <color theme="1"/>
      <name val="GHEA Grapalat"/>
      <family val="3"/>
    </font>
    <font>
      <sz val="10"/>
      <name val="GHEA Grapalat"/>
      <family val="3"/>
    </font>
    <font>
      <sz val="11"/>
      <name val="GHEA Grapalat"/>
      <family val="3"/>
    </font>
    <font>
      <sz val="8"/>
      <name val="GHEA Grapalat"/>
      <family val="2"/>
    </font>
    <font>
      <sz val="11"/>
      <color theme="1"/>
      <name val="Calibri"/>
      <family val="2"/>
      <charset val="1"/>
      <scheme val="minor"/>
    </font>
    <font>
      <sz val="11"/>
      <color theme="0"/>
      <name val="Calibri"/>
      <family val="2"/>
      <charset val="1"/>
      <scheme val="minor"/>
    </font>
    <font>
      <sz val="11"/>
      <color rgb="FF9C0006"/>
      <name val="Calibri"/>
      <family val="2"/>
      <charset val="1"/>
      <scheme val="minor"/>
    </font>
    <font>
      <b/>
      <sz val="11"/>
      <color rgb="FFFA7D00"/>
      <name val="Calibri"/>
      <family val="2"/>
      <charset val="1"/>
      <scheme val="minor"/>
    </font>
    <font>
      <b/>
      <sz val="11"/>
      <color theme="0"/>
      <name val="Calibri"/>
      <family val="2"/>
      <charset val="1"/>
      <scheme val="minor"/>
    </font>
    <font>
      <i/>
      <sz val="11"/>
      <color rgb="FF7F7F7F"/>
      <name val="Calibri"/>
      <family val="2"/>
      <charset val="1"/>
      <scheme val="minor"/>
    </font>
    <font>
      <sz val="11"/>
      <color rgb="FF006100"/>
      <name val="Calibri"/>
      <family val="2"/>
      <charset val="1"/>
      <scheme val="minor"/>
    </font>
    <font>
      <b/>
      <sz val="15"/>
      <color theme="3"/>
      <name val="Calibri"/>
      <family val="2"/>
      <charset val="1"/>
      <scheme val="minor"/>
    </font>
    <font>
      <b/>
      <sz val="13"/>
      <color theme="3"/>
      <name val="Calibri"/>
      <family val="2"/>
      <charset val="1"/>
      <scheme val="minor"/>
    </font>
    <font>
      <b/>
      <sz val="11"/>
      <color theme="3"/>
      <name val="Calibri"/>
      <family val="2"/>
      <charset val="1"/>
      <scheme val="minor"/>
    </font>
    <font>
      <sz val="11"/>
      <color rgb="FF3F3F76"/>
      <name val="Calibri"/>
      <family val="2"/>
      <charset val="1"/>
      <scheme val="minor"/>
    </font>
    <font>
      <sz val="11"/>
      <color rgb="FFFA7D00"/>
      <name val="Calibri"/>
      <family val="2"/>
      <charset val="1"/>
      <scheme val="minor"/>
    </font>
    <font>
      <sz val="11"/>
      <color rgb="FF9C6500"/>
      <name val="Calibri"/>
      <family val="2"/>
      <charset val="1"/>
      <scheme val="minor"/>
    </font>
    <font>
      <b/>
      <sz val="11"/>
      <color rgb="FF3F3F3F"/>
      <name val="Calibri"/>
      <family val="2"/>
      <charset val="1"/>
      <scheme val="minor"/>
    </font>
    <font>
      <b/>
      <sz val="18"/>
      <color theme="3"/>
      <name val="Cambria"/>
      <family val="2"/>
      <charset val="1"/>
      <scheme val="major"/>
    </font>
    <font>
      <b/>
      <sz val="11"/>
      <color theme="1"/>
      <name val="Calibri"/>
      <family val="2"/>
      <charset val="1"/>
      <scheme val="minor"/>
    </font>
    <font>
      <sz val="11"/>
      <color rgb="FFFF0000"/>
      <name val="Calibri"/>
      <family val="2"/>
      <charset val="1"/>
      <scheme val="minor"/>
    </font>
    <font>
      <i/>
      <sz val="8"/>
      <name val="GHEA Grapalat"/>
      <family val="2"/>
    </font>
    <font>
      <sz val="9"/>
      <name val="GHEA Grapalat"/>
      <family val="3"/>
    </font>
    <font>
      <sz val="10"/>
      <name val="Times Armenian"/>
      <family val="1"/>
    </font>
    <font>
      <sz val="10"/>
      <name val="Times Armenian"/>
      <family val="1"/>
    </font>
    <font>
      <sz val="8"/>
      <name val="Arial Armenian"/>
      <family val="2"/>
      <charset val="204"/>
    </font>
    <font>
      <sz val="10"/>
      <color rgb="FF9C650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sz val="10"/>
      <color indexed="8"/>
      <name val="GHEA Grapalat"/>
      <family val="3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8"/>
      <name val="GHEA Grapalat"/>
      <family val="3"/>
    </font>
    <font>
      <sz val="10"/>
      <name val="Arial"/>
      <family val="2"/>
      <charset val="204"/>
    </font>
    <font>
      <sz val="10"/>
      <name val="Arial"/>
      <family val="2"/>
    </font>
    <font>
      <sz val="9"/>
      <color theme="0"/>
      <name val="GHEA Grapalat"/>
      <family val="3"/>
    </font>
    <font>
      <b/>
      <sz val="10"/>
      <name val="GHEA Grapalat"/>
      <family val="3"/>
    </font>
    <font>
      <sz val="10"/>
      <name val="Arial"/>
      <family val="2"/>
    </font>
  </fonts>
  <fills count="36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D8D8D8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33">
    <xf numFmtId="0" fontId="0" fillId="0" borderId="0"/>
    <xf numFmtId="43" fontId="17" fillId="0" borderId="0" applyFont="0" applyFill="0" applyBorder="0" applyAlignment="0" applyProtection="0"/>
    <xf numFmtId="166" fontId="21" fillId="0" borderId="0" applyFill="0" applyBorder="0" applyProtection="0">
      <alignment horizontal="right" vertical="top"/>
    </xf>
    <xf numFmtId="0" fontId="21" fillId="0" borderId="0">
      <alignment horizontal="left" vertical="top" wrapText="1"/>
    </xf>
    <xf numFmtId="0" fontId="22" fillId="13" borderId="0" applyNumberFormat="0" applyBorder="0" applyAlignment="0" applyProtection="0"/>
    <xf numFmtId="0" fontId="22" fillId="17" borderId="0" applyNumberFormat="0" applyBorder="0" applyAlignment="0" applyProtection="0"/>
    <xf numFmtId="0" fontId="22" fillId="21" borderId="0" applyNumberFormat="0" applyBorder="0" applyAlignment="0" applyProtection="0"/>
    <xf numFmtId="0" fontId="22" fillId="25" borderId="0" applyNumberFormat="0" applyBorder="0" applyAlignment="0" applyProtection="0"/>
    <xf numFmtId="0" fontId="22" fillId="29" borderId="0" applyNumberFormat="0" applyBorder="0" applyAlignment="0" applyProtection="0"/>
    <xf numFmtId="0" fontId="22" fillId="33" borderId="0" applyNumberFormat="0" applyBorder="0" applyAlignment="0" applyProtection="0"/>
    <xf numFmtId="0" fontId="22" fillId="14" borderId="0" applyNumberFormat="0" applyBorder="0" applyAlignment="0" applyProtection="0"/>
    <xf numFmtId="0" fontId="22" fillId="18" borderId="0" applyNumberFormat="0" applyBorder="0" applyAlignment="0" applyProtection="0"/>
    <xf numFmtId="0" fontId="22" fillId="22" borderId="0" applyNumberFormat="0" applyBorder="0" applyAlignment="0" applyProtection="0"/>
    <xf numFmtId="0" fontId="22" fillId="26" borderId="0" applyNumberFormat="0" applyBorder="0" applyAlignment="0" applyProtection="0"/>
    <xf numFmtId="0" fontId="22" fillId="30" borderId="0" applyNumberFormat="0" applyBorder="0" applyAlignment="0" applyProtection="0"/>
    <xf numFmtId="0" fontId="22" fillId="34" borderId="0" applyNumberFormat="0" applyBorder="0" applyAlignment="0" applyProtection="0"/>
    <xf numFmtId="0" fontId="23" fillId="15" borderId="0" applyNumberFormat="0" applyBorder="0" applyAlignment="0" applyProtection="0"/>
    <xf numFmtId="0" fontId="23" fillId="19" borderId="0" applyNumberFormat="0" applyBorder="0" applyAlignment="0" applyProtection="0"/>
    <xf numFmtId="0" fontId="23" fillId="23" borderId="0" applyNumberFormat="0" applyBorder="0" applyAlignment="0" applyProtection="0"/>
    <xf numFmtId="0" fontId="23" fillId="27" borderId="0" applyNumberFormat="0" applyBorder="0" applyAlignment="0" applyProtection="0"/>
    <xf numFmtId="0" fontId="23" fillId="31" borderId="0" applyNumberFormat="0" applyBorder="0" applyAlignment="0" applyProtection="0"/>
    <xf numFmtId="0" fontId="23" fillId="35" borderId="0" applyNumberFormat="0" applyBorder="0" applyAlignment="0" applyProtection="0"/>
    <xf numFmtId="0" fontId="23" fillId="12" borderId="0" applyNumberFormat="0" applyBorder="0" applyAlignment="0" applyProtection="0"/>
    <xf numFmtId="0" fontId="23" fillId="16" borderId="0" applyNumberFormat="0" applyBorder="0" applyAlignment="0" applyProtection="0"/>
    <xf numFmtId="0" fontId="23" fillId="20" borderId="0" applyNumberFormat="0" applyBorder="0" applyAlignment="0" applyProtection="0"/>
    <xf numFmtId="0" fontId="23" fillId="24" borderId="0" applyNumberFormat="0" applyBorder="0" applyAlignment="0" applyProtection="0"/>
    <xf numFmtId="0" fontId="23" fillId="28" borderId="0" applyNumberFormat="0" applyBorder="0" applyAlignment="0" applyProtection="0"/>
    <xf numFmtId="0" fontId="23" fillId="32" borderId="0" applyNumberFormat="0" applyBorder="0" applyAlignment="0" applyProtection="0"/>
    <xf numFmtId="0" fontId="24" fillId="6" borderId="0" applyNumberFormat="0" applyBorder="0" applyAlignment="0" applyProtection="0"/>
    <xf numFmtId="0" fontId="25" fillId="9" borderId="16" applyNumberFormat="0" applyAlignment="0" applyProtection="0"/>
    <xf numFmtId="0" fontId="26" fillId="10" borderId="19" applyNumberFormat="0" applyAlignment="0" applyProtection="0"/>
    <xf numFmtId="0" fontId="27" fillId="0" borderId="0" applyNumberFormat="0" applyFill="0" applyBorder="0" applyAlignment="0" applyProtection="0"/>
    <xf numFmtId="0" fontId="28" fillId="5" borderId="0" applyNumberFormat="0" applyBorder="0" applyAlignment="0" applyProtection="0"/>
    <xf numFmtId="0" fontId="29" fillId="0" borderId="13" applyNumberFormat="0" applyFill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31" fillId="0" borderId="0" applyNumberFormat="0" applyFill="0" applyBorder="0" applyAlignment="0" applyProtection="0"/>
    <xf numFmtId="0" fontId="32" fillId="8" borderId="16" applyNumberFormat="0" applyAlignment="0" applyProtection="0"/>
    <xf numFmtId="0" fontId="33" fillId="0" borderId="18" applyNumberFormat="0" applyFill="0" applyAlignment="0" applyProtection="0"/>
    <xf numFmtId="0" fontId="34" fillId="7" borderId="0" applyNumberFormat="0" applyBorder="0" applyAlignment="0" applyProtection="0"/>
    <xf numFmtId="0" fontId="22" fillId="11" borderId="20" applyNumberFormat="0" applyFont="0" applyAlignment="0" applyProtection="0"/>
    <xf numFmtId="0" fontId="35" fillId="9" borderId="17" applyNumberFormat="0" applyAlignment="0" applyProtection="0"/>
    <xf numFmtId="0" fontId="36" fillId="0" borderId="0" applyNumberFormat="0" applyFill="0" applyBorder="0" applyAlignment="0" applyProtection="0"/>
    <xf numFmtId="0" fontId="37" fillId="0" borderId="21" applyNumberFormat="0" applyFill="0" applyAlignment="0" applyProtection="0"/>
    <xf numFmtId="0" fontId="38" fillId="0" borderId="0" applyNumberFormat="0" applyFill="0" applyBorder="0" applyAlignment="0" applyProtection="0"/>
    <xf numFmtId="0" fontId="41" fillId="0" borderId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4" fillId="7" borderId="0" applyNumberFormat="0" applyBorder="0" applyAlignment="0" applyProtection="0"/>
    <xf numFmtId="0" fontId="42" fillId="0" borderId="0"/>
    <xf numFmtId="0" fontId="43" fillId="0" borderId="0">
      <alignment horizontal="left"/>
    </xf>
    <xf numFmtId="0" fontId="42" fillId="0" borderId="0"/>
    <xf numFmtId="9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43" fontId="42" fillId="0" borderId="0" applyFont="0" applyFill="0" applyBorder="0" applyAlignment="0" applyProtection="0"/>
    <xf numFmtId="0" fontId="42" fillId="0" borderId="0"/>
    <xf numFmtId="0" fontId="42" fillId="0" borderId="0"/>
    <xf numFmtId="9" fontId="42" fillId="0" borderId="0" applyFont="0" applyFill="0" applyBorder="0" applyAlignment="0" applyProtection="0"/>
    <xf numFmtId="0" fontId="17" fillId="0" borderId="0"/>
    <xf numFmtId="43" fontId="17" fillId="0" borderId="0" applyFont="0" applyFill="0" applyBorder="0" applyAlignment="0" applyProtection="0"/>
    <xf numFmtId="0" fontId="45" fillId="0" borderId="0"/>
    <xf numFmtId="43" fontId="46" fillId="0" borderId="0" applyFont="0" applyFill="0" applyBorder="0" applyAlignment="0" applyProtection="0"/>
    <xf numFmtId="43" fontId="46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48" fillId="0" borderId="0" applyFont="0" applyFill="0" applyBorder="0" applyAlignment="0" applyProtection="0"/>
    <xf numFmtId="0" fontId="22" fillId="0" borderId="0"/>
    <xf numFmtId="0" fontId="49" fillId="0" borderId="0"/>
    <xf numFmtId="0" fontId="51" fillId="0" borderId="13" applyNumberFormat="0" applyFill="0" applyAlignment="0" applyProtection="0"/>
    <xf numFmtId="0" fontId="52" fillId="0" borderId="14" applyNumberFormat="0" applyFill="0" applyAlignment="0" applyProtection="0"/>
    <xf numFmtId="0" fontId="53" fillId="0" borderId="15" applyNumberFormat="0" applyFill="0" applyAlignment="0" applyProtection="0"/>
    <xf numFmtId="0" fontId="53" fillId="0" borderId="0" applyNumberFormat="0" applyFill="0" applyBorder="0" applyAlignment="0" applyProtection="0"/>
    <xf numFmtId="0" fontId="54" fillId="5" borderId="0" applyNumberFormat="0" applyBorder="0" applyAlignment="0" applyProtection="0"/>
    <xf numFmtId="0" fontId="55" fillId="6" borderId="0" applyNumberFormat="0" applyBorder="0" applyAlignment="0" applyProtection="0"/>
    <xf numFmtId="0" fontId="56" fillId="7" borderId="0" applyNumberFormat="0" applyBorder="0" applyAlignment="0" applyProtection="0"/>
    <xf numFmtId="0" fontId="57" fillId="8" borderId="16" applyNumberFormat="0" applyAlignment="0" applyProtection="0"/>
    <xf numFmtId="0" fontId="58" fillId="9" borderId="17" applyNumberFormat="0" applyAlignment="0" applyProtection="0"/>
    <xf numFmtId="0" fontId="59" fillId="9" borderId="16" applyNumberFormat="0" applyAlignment="0" applyProtection="0"/>
    <xf numFmtId="0" fontId="60" fillId="0" borderId="18" applyNumberFormat="0" applyFill="0" applyAlignment="0" applyProtection="0"/>
    <xf numFmtId="0" fontId="61" fillId="10" borderId="19" applyNumberFormat="0" applyAlignment="0" applyProtection="0"/>
    <xf numFmtId="0" fontId="62" fillId="0" borderId="0" applyNumberFormat="0" applyFill="0" applyBorder="0" applyAlignment="0" applyProtection="0"/>
    <xf numFmtId="0" fontId="17" fillId="11" borderId="20" applyNumberFormat="0" applyFont="0" applyAlignment="0" applyProtection="0"/>
    <xf numFmtId="0" fontId="63" fillId="0" borderId="0" applyNumberFormat="0" applyFill="0" applyBorder="0" applyAlignment="0" applyProtection="0"/>
    <xf numFmtId="0" fontId="64" fillId="0" borderId="21" applyNumberFormat="0" applyFill="0" applyAlignment="0" applyProtection="0"/>
    <xf numFmtId="0" fontId="65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4" borderId="0" applyNumberFormat="0" applyBorder="0" applyAlignment="0" applyProtection="0"/>
    <xf numFmtId="0" fontId="65" fillId="15" borderId="0" applyNumberFormat="0" applyBorder="0" applyAlignment="0" applyProtection="0"/>
    <xf numFmtId="0" fontId="65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65" fillId="19" borderId="0" applyNumberFormat="0" applyBorder="0" applyAlignment="0" applyProtection="0"/>
    <xf numFmtId="0" fontId="65" fillId="20" borderId="0" applyNumberFormat="0" applyBorder="0" applyAlignment="0" applyProtection="0"/>
    <xf numFmtId="0" fontId="17" fillId="21" borderId="0" applyNumberFormat="0" applyBorder="0" applyAlignment="0" applyProtection="0"/>
    <xf numFmtId="0" fontId="17" fillId="22" borderId="0" applyNumberFormat="0" applyBorder="0" applyAlignment="0" applyProtection="0"/>
    <xf numFmtId="0" fontId="65" fillId="23" borderId="0" applyNumberFormat="0" applyBorder="0" applyAlignment="0" applyProtection="0"/>
    <xf numFmtId="0" fontId="65" fillId="24" borderId="0" applyNumberFormat="0" applyBorder="0" applyAlignment="0" applyProtection="0"/>
    <xf numFmtId="0" fontId="17" fillId="25" borderId="0" applyNumberFormat="0" applyBorder="0" applyAlignment="0" applyProtection="0"/>
    <xf numFmtId="0" fontId="17" fillId="26" borderId="0" applyNumberFormat="0" applyBorder="0" applyAlignment="0" applyProtection="0"/>
    <xf numFmtId="0" fontId="65" fillId="27" borderId="0" applyNumberFormat="0" applyBorder="0" applyAlignment="0" applyProtection="0"/>
    <xf numFmtId="0" fontId="65" fillId="28" borderId="0" applyNumberFormat="0" applyBorder="0" applyAlignment="0" applyProtection="0"/>
    <xf numFmtId="0" fontId="17" fillId="29" borderId="0" applyNumberFormat="0" applyBorder="0" applyAlignment="0" applyProtection="0"/>
    <xf numFmtId="0" fontId="17" fillId="30" borderId="0" applyNumberFormat="0" applyBorder="0" applyAlignment="0" applyProtection="0"/>
    <xf numFmtId="0" fontId="65" fillId="31" borderId="0" applyNumberFormat="0" applyBorder="0" applyAlignment="0" applyProtection="0"/>
    <xf numFmtId="0" fontId="65" fillId="32" borderId="0" applyNumberFormat="0" applyBorder="0" applyAlignment="0" applyProtection="0"/>
    <xf numFmtId="0" fontId="17" fillId="33" borderId="0" applyNumberFormat="0" applyBorder="0" applyAlignment="0" applyProtection="0"/>
    <xf numFmtId="0" fontId="17" fillId="34" borderId="0" applyNumberFormat="0" applyBorder="0" applyAlignment="0" applyProtection="0"/>
    <xf numFmtId="0" fontId="65" fillId="35" borderId="0" applyNumberFormat="0" applyBorder="0" applyAlignment="0" applyProtection="0"/>
    <xf numFmtId="0" fontId="66" fillId="0" borderId="0" applyNumberFormat="0" applyFill="0" applyBorder="0" applyAlignment="0" applyProtection="0"/>
    <xf numFmtId="0" fontId="67" fillId="0" borderId="0"/>
    <xf numFmtId="0" fontId="45" fillId="0" borderId="0"/>
    <xf numFmtId="9" fontId="67" fillId="0" borderId="0" applyFont="0" applyFill="0" applyBorder="0" applyAlignment="0" applyProtection="0"/>
    <xf numFmtId="9" fontId="67" fillId="0" borderId="0" applyFont="0" applyFill="0" applyBorder="0" applyAlignment="0" applyProtection="0"/>
    <xf numFmtId="0" fontId="68" fillId="0" borderId="0"/>
    <xf numFmtId="43" fontId="45" fillId="0" borderId="0" applyFont="0" applyFill="0" applyBorder="0" applyAlignment="0" applyProtection="0"/>
    <xf numFmtId="43" fontId="45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69" fillId="0" borderId="0"/>
    <xf numFmtId="0" fontId="45" fillId="0" borderId="0"/>
    <xf numFmtId="0" fontId="22" fillId="0" borderId="0"/>
    <xf numFmtId="0" fontId="72" fillId="0" borderId="0"/>
  </cellStyleXfs>
  <cellXfs count="340">
    <xf numFmtId="0" fontId="0" fillId="0" borderId="0" xfId="0"/>
    <xf numFmtId="0" fontId="2" fillId="0" borderId="0" xfId="0" applyFont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 applyAlignment="1">
      <alignment horizontal="justify" vertical="center" wrapText="1"/>
    </xf>
    <xf numFmtId="0" fontId="5" fillId="0" borderId="0" xfId="0" applyFont="1"/>
    <xf numFmtId="0" fontId="5" fillId="0" borderId="1" xfId="0" applyFont="1" applyBorder="1"/>
    <xf numFmtId="0" fontId="6" fillId="0" borderId="1" xfId="0" applyFont="1" applyBorder="1" applyAlignment="1">
      <alignment vertical="center" wrapText="1"/>
    </xf>
    <xf numFmtId="0" fontId="5" fillId="0" borderId="0" xfId="0" applyFont="1" applyAlignment="1"/>
    <xf numFmtId="0" fontId="7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/>
    <xf numFmtId="0" fontId="9" fillId="0" borderId="0" xfId="0" applyFont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11" fillId="0" borderId="1" xfId="0" applyFont="1" applyBorder="1" applyAlignment="1">
      <alignment horizontal="center" vertical="center" wrapText="1"/>
    </xf>
    <xf numFmtId="0" fontId="6" fillId="4" borderId="1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wrapText="1"/>
    </xf>
    <xf numFmtId="0" fontId="6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wrapText="1"/>
    </xf>
    <xf numFmtId="1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5" fillId="0" borderId="0" xfId="0" applyNumberFormat="1" applyFont="1"/>
    <xf numFmtId="0" fontId="1" fillId="0" borderId="0" xfId="0" applyFont="1" applyBorder="1" applyAlignment="1">
      <alignment horizontal="center" vertical="center" wrapText="1"/>
    </xf>
    <xf numFmtId="2" fontId="5" fillId="0" borderId="0" xfId="0" applyNumberFormat="1" applyFont="1" applyBorder="1"/>
    <xf numFmtId="0" fontId="5" fillId="0" borderId="0" xfId="0" applyFont="1" applyBorder="1"/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6" fillId="0" borderId="0" xfId="0" applyFont="1"/>
    <xf numFmtId="0" fontId="8" fillId="0" borderId="1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2" fillId="2" borderId="0" xfId="0" applyFont="1" applyFill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wrapText="1"/>
    </xf>
    <xf numFmtId="2" fontId="13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16" fillId="0" borderId="0" xfId="0" applyFont="1"/>
    <xf numFmtId="0" fontId="10" fillId="0" borderId="1" xfId="0" applyFont="1" applyFill="1" applyBorder="1" applyAlignment="1">
      <alignment horizontal="left" vertical="top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3" fillId="0" borderId="9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1" fontId="1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0" fillId="0" borderId="1" xfId="0" applyFont="1" applyBorder="1" applyAlignment="1">
      <alignment horizontal="left" vertical="top" wrapText="1"/>
    </xf>
    <xf numFmtId="49" fontId="13" fillId="0" borderId="1" xfId="0" applyNumberFormat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0" fillId="0" borderId="0" xfId="0" applyFont="1"/>
    <xf numFmtId="0" fontId="10" fillId="0" borderId="1" xfId="0" applyFont="1" applyBorder="1" applyAlignment="1">
      <alignment horizontal="left" vertical="top" wrapText="1"/>
    </xf>
    <xf numFmtId="0" fontId="10" fillId="0" borderId="1" xfId="0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right" vertical="top" wrapText="1"/>
    </xf>
    <xf numFmtId="0" fontId="39" fillId="0" borderId="0" xfId="3" applyFont="1" applyAlignment="1">
      <alignment horizontal="left" vertical="top" wrapText="1"/>
    </xf>
    <xf numFmtId="0" fontId="39" fillId="0" borderId="0" xfId="3" applyFont="1" applyAlignment="1">
      <alignment horizontal="right" vertical="top" wrapText="1"/>
    </xf>
    <xf numFmtId="0" fontId="13" fillId="0" borderId="1" xfId="0" applyFont="1" applyBorder="1" applyAlignment="1">
      <alignment horizontal="center" vertical="center" wrapText="1"/>
    </xf>
    <xf numFmtId="2" fontId="13" fillId="0" borderId="1" xfId="0" applyNumberFormat="1" applyFont="1" applyBorder="1" applyAlignment="1">
      <alignment horizontal="center"/>
    </xf>
    <xf numFmtId="0" fontId="5" fillId="0" borderId="0" xfId="0" applyFont="1"/>
    <xf numFmtId="0" fontId="5" fillId="0" borderId="1" xfId="0" applyFont="1" applyBorder="1"/>
    <xf numFmtId="0" fontId="9" fillId="0" borderId="0" xfId="0" applyFont="1" applyAlignment="1">
      <alignment vertical="center" wrapText="1"/>
    </xf>
    <xf numFmtId="2" fontId="13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/>
    </xf>
    <xf numFmtId="2" fontId="13" fillId="0" borderId="1" xfId="0" applyNumberFormat="1" applyFont="1" applyBorder="1" applyAlignment="1">
      <alignment horizontal="center"/>
    </xf>
    <xf numFmtId="2" fontId="5" fillId="0" borderId="0" xfId="0" applyNumberFormat="1" applyFont="1"/>
    <xf numFmtId="0" fontId="20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6" fillId="0" borderId="0" xfId="0" applyFont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2" fontId="12" fillId="0" borderId="0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2" fontId="5" fillId="0" borderId="1" xfId="0" applyNumberFormat="1" applyFont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top" wrapText="1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/>
    </xf>
    <xf numFmtId="0" fontId="2" fillId="2" borderId="1" xfId="0" applyFont="1" applyFill="1" applyBorder="1" applyAlignment="1">
      <alignment vertical="center" wrapText="1"/>
    </xf>
    <xf numFmtId="43" fontId="13" fillId="0" borderId="1" xfId="1" applyFont="1" applyBorder="1" applyAlignment="1">
      <alignment vertical="center" wrapText="1"/>
    </xf>
    <xf numFmtId="43" fontId="13" fillId="0" borderId="1" xfId="1" applyFont="1" applyBorder="1" applyAlignment="1">
      <alignment horizontal="left" vertical="center" wrapText="1" indent="1"/>
    </xf>
    <xf numFmtId="43" fontId="13" fillId="0" borderId="1" xfId="1" applyFont="1" applyBorder="1" applyAlignment="1">
      <alignment horizontal="left" vertical="center" wrapText="1"/>
    </xf>
    <xf numFmtId="43" fontId="12" fillId="0" borderId="1" xfId="1" applyFont="1" applyBorder="1" applyAlignment="1">
      <alignment vertical="center" wrapText="1"/>
    </xf>
    <xf numFmtId="43" fontId="5" fillId="0" borderId="1" xfId="1" applyFont="1" applyBorder="1"/>
    <xf numFmtId="43" fontId="5" fillId="0" borderId="1" xfId="1" applyFont="1" applyBorder="1" applyAlignment="1">
      <alignment horizontal="left"/>
    </xf>
    <xf numFmtId="2" fontId="5" fillId="0" borderId="1" xfId="0" applyNumberFormat="1" applyFont="1" applyBorder="1" applyAlignment="1">
      <alignment horizontal="left"/>
    </xf>
    <xf numFmtId="0" fontId="5" fillId="0" borderId="1" xfId="0" applyFont="1" applyBorder="1" applyAlignment="1">
      <alignment horizontal="left"/>
    </xf>
    <xf numFmtId="43" fontId="13" fillId="0" borderId="1" xfId="1" applyFont="1" applyBorder="1" applyAlignment="1">
      <alignment horizontal="center"/>
    </xf>
    <xf numFmtId="43" fontId="5" fillId="0" borderId="0" xfId="1" applyFont="1" applyAlignment="1">
      <alignment horizontal="center"/>
    </xf>
    <xf numFmtId="43" fontId="5" fillId="0" borderId="1" xfId="1" applyFont="1" applyBorder="1" applyAlignment="1">
      <alignment horizontal="left" vertical="center" wrapText="1"/>
    </xf>
    <xf numFmtId="43" fontId="5" fillId="0" borderId="1" xfId="1" applyFont="1" applyBorder="1" applyAlignment="1">
      <alignment horizontal="center" vertical="center" wrapText="1"/>
    </xf>
    <xf numFmtId="4" fontId="13" fillId="0" borderId="1" xfId="1" applyNumberFormat="1" applyFont="1" applyBorder="1" applyAlignment="1">
      <alignment horizontal="center"/>
    </xf>
    <xf numFmtId="4" fontId="5" fillId="0" borderId="1" xfId="1" applyNumberFormat="1" applyFont="1" applyBorder="1" applyAlignment="1">
      <alignment horizontal="right"/>
    </xf>
    <xf numFmtId="4" fontId="5" fillId="0" borderId="1" xfId="1" applyNumberFormat="1" applyFont="1" applyBorder="1"/>
    <xf numFmtId="164" fontId="5" fillId="0" borderId="0" xfId="0" applyNumberFormat="1" applyFont="1"/>
    <xf numFmtId="43" fontId="5" fillId="0" borderId="0" xfId="0" applyNumberFormat="1" applyFont="1"/>
    <xf numFmtId="4" fontId="13" fillId="0" borderId="1" xfId="1" applyNumberFormat="1" applyFont="1" applyBorder="1" applyAlignment="1">
      <alignment horizontal="right" vertical="center" wrapText="1"/>
    </xf>
    <xf numFmtId="43" fontId="13" fillId="0" borderId="0" xfId="1" applyFont="1" applyBorder="1" applyAlignment="1">
      <alignment horizontal="center" vertical="center" wrapText="1"/>
    </xf>
    <xf numFmtId="0" fontId="70" fillId="0" borderId="0" xfId="0" applyFont="1" applyFill="1" applyBorder="1" applyAlignment="1">
      <alignment horizontal="center" vertical="center"/>
    </xf>
    <xf numFmtId="0" fontId="50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71" fillId="0" borderId="1" xfId="0" applyFont="1" applyFill="1" applyBorder="1" applyAlignment="1">
      <alignment horizontal="left" vertical="center" wrapText="1"/>
    </xf>
    <xf numFmtId="43" fontId="13" fillId="0" borderId="0" xfId="1" applyFont="1" applyBorder="1" applyAlignment="1">
      <alignment horizontal="left" vertical="center" wrapText="1"/>
    </xf>
    <xf numFmtId="4" fontId="13" fillId="0" borderId="0" xfId="1" applyNumberFormat="1" applyFont="1" applyBorder="1" applyAlignment="1">
      <alignment horizontal="right" vertical="center" wrapText="1"/>
    </xf>
    <xf numFmtId="43" fontId="5" fillId="0" borderId="0" xfId="1" applyFont="1" applyBorder="1"/>
    <xf numFmtId="43" fontId="5" fillId="0" borderId="0" xfId="1" applyFont="1" applyBorder="1" applyAlignment="1">
      <alignment horizontal="left"/>
    </xf>
    <xf numFmtId="4" fontId="5" fillId="0" borderId="0" xfId="1" applyNumberFormat="1" applyFont="1" applyBorder="1" applyAlignment="1">
      <alignment horizontal="right"/>
    </xf>
    <xf numFmtId="0" fontId="7" fillId="0" borderId="0" xfId="0" applyFont="1" applyAlignment="1">
      <alignment horizontal="right" vertical="center"/>
    </xf>
    <xf numFmtId="43" fontId="5" fillId="0" borderId="1" xfId="1" applyFont="1" applyBorder="1" applyAlignment="1"/>
    <xf numFmtId="4" fontId="5" fillId="0" borderId="0" xfId="1" applyNumberFormat="1" applyFont="1" applyBorder="1"/>
    <xf numFmtId="2" fontId="5" fillId="0" borderId="0" xfId="0" applyNumberFormat="1" applyFont="1" applyBorder="1" applyAlignment="1">
      <alignment horizontal="left"/>
    </xf>
    <xf numFmtId="2" fontId="5" fillId="0" borderId="1" xfId="0" applyNumberFormat="1" applyFont="1" applyBorder="1" applyAlignment="1">
      <alignment horizontal="right"/>
    </xf>
    <xf numFmtId="0" fontId="5" fillId="0" borderId="1" xfId="0" applyFont="1" applyBorder="1" applyAlignment="1">
      <alignment horizontal="right"/>
    </xf>
    <xf numFmtId="0" fontId="6" fillId="0" borderId="1" xfId="0" applyFont="1" applyFill="1" applyBorder="1" applyAlignment="1">
      <alignment horizontal="left" vertical="center" wrapText="1"/>
    </xf>
    <xf numFmtId="0" fontId="6" fillId="0" borderId="23" xfId="0" applyFont="1" applyBorder="1" applyAlignment="1">
      <alignment vertical="center" wrapText="1"/>
    </xf>
    <xf numFmtId="4" fontId="13" fillId="0" borderId="1" xfId="1" applyNumberFormat="1" applyFont="1" applyBorder="1" applyAlignment="1">
      <alignment horizontal="center" vertical="center" wrapText="1"/>
    </xf>
    <xf numFmtId="43" fontId="13" fillId="0" borderId="1" xfId="1" applyFont="1" applyBorder="1" applyAlignment="1"/>
    <xf numFmtId="0" fontId="2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43" fontId="13" fillId="0" borderId="1" xfId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/>
    </xf>
    <xf numFmtId="0" fontId="19" fillId="0" borderId="25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 wrapText="1"/>
    </xf>
    <xf numFmtId="165" fontId="1" fillId="0" borderId="1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7" fillId="0" borderId="0" xfId="0" applyFont="1" applyAlignment="1">
      <alignment horizontal="right" vertical="center"/>
    </xf>
    <xf numFmtId="0" fontId="1" fillId="2" borderId="6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vertical="center"/>
    </xf>
    <xf numFmtId="168" fontId="13" fillId="0" borderId="1" xfId="0" applyNumberFormat="1" applyFont="1" applyBorder="1" applyAlignment="1">
      <alignment horizontal="center" vertical="center" wrapText="1"/>
    </xf>
    <xf numFmtId="168" fontId="13" fillId="0" borderId="0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top" wrapText="1"/>
    </xf>
    <xf numFmtId="0" fontId="12" fillId="0" borderId="1" xfId="0" applyFont="1" applyBorder="1" applyAlignment="1">
      <alignment horizontal="left" vertical="top" wrapText="1"/>
    </xf>
    <xf numFmtId="0" fontId="50" fillId="0" borderId="22" xfId="0" applyFont="1" applyFill="1" applyBorder="1" applyAlignment="1">
      <alignment horizontal="left" vertical="center" wrapText="1"/>
    </xf>
    <xf numFmtId="0" fontId="6" fillId="0" borderId="22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1" fontId="13" fillId="0" borderId="0" xfId="0" applyNumberFormat="1" applyFont="1" applyBorder="1" applyAlignment="1">
      <alignment horizontal="left" vertical="center" wrapText="1"/>
    </xf>
    <xf numFmtId="0" fontId="6" fillId="0" borderId="1" xfId="0" applyFont="1" applyBorder="1" applyAlignment="1">
      <alignment vertic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6" fillId="0" borderId="0" xfId="0" applyFont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2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5" xfId="0" applyFont="1" applyFill="1" applyBorder="1" applyAlignment="1">
      <alignment vertical="center"/>
    </xf>
    <xf numFmtId="0" fontId="2" fillId="2" borderId="8" xfId="0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10" xfId="0" applyFont="1" applyFill="1" applyBorder="1" applyAlignment="1">
      <alignment vertical="center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2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49" fontId="2" fillId="0" borderId="2" xfId="0" applyNumberFormat="1" applyFont="1" applyBorder="1" applyAlignment="1">
      <alignment horizontal="center" vertical="center" wrapText="1"/>
    </xf>
    <xf numFmtId="49" fontId="2" fillId="0" borderId="3" xfId="0" applyNumberFormat="1" applyFont="1" applyBorder="1" applyAlignment="1">
      <alignment horizontal="center" vertical="center" wrapText="1"/>
    </xf>
    <xf numFmtId="49" fontId="2" fillId="0" borderId="4" xfId="0" applyNumberFormat="1" applyFont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 wrapText="1"/>
    </xf>
    <xf numFmtId="165" fontId="2" fillId="0" borderId="2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0" fillId="0" borderId="2" xfId="0" applyFont="1" applyFill="1" applyBorder="1" applyAlignment="1">
      <alignment horizontal="left" vertical="center" wrapText="1"/>
    </xf>
    <xf numFmtId="0" fontId="40" fillId="0" borderId="4" xfId="0" applyFont="1" applyFill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40" fillId="0" borderId="1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 wrapText="1"/>
    </xf>
    <xf numFmtId="0" fontId="18" fillId="0" borderId="4" xfId="0" applyFont="1" applyFill="1" applyBorder="1" applyAlignment="1">
      <alignment horizontal="left" vertical="center" wrapText="1"/>
    </xf>
    <xf numFmtId="0" fontId="18" fillId="0" borderId="2" xfId="0" applyFont="1" applyFill="1" applyBorder="1" applyAlignment="1">
      <alignment horizontal="left" vertical="top" wrapText="1"/>
    </xf>
    <xf numFmtId="0" fontId="18" fillId="0" borderId="4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10" fillId="0" borderId="1" xfId="0" applyFont="1" applyBorder="1" applyAlignment="1">
      <alignment horizontal="left" vertical="top" wrapText="1"/>
    </xf>
    <xf numFmtId="0" fontId="10" fillId="0" borderId="2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8" fillId="0" borderId="0" xfId="0" applyFont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10" fillId="0" borderId="24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40" fillId="2" borderId="1" xfId="0" applyFont="1" applyFill="1" applyBorder="1" applyAlignment="1">
      <alignment horizontal="center" vertical="center"/>
    </xf>
  </cellXfs>
  <cellStyles count="133">
    <cellStyle name="20% - Accent1" xfId="97" builtinId="30" customBuiltin="1"/>
    <cellStyle name="20% - Accent1 2" xfId="4"/>
    <cellStyle name="20% - Accent2" xfId="101" builtinId="34" customBuiltin="1"/>
    <cellStyle name="20% - Accent2 2" xfId="5"/>
    <cellStyle name="20% - Accent3" xfId="105" builtinId="38" customBuiltin="1"/>
    <cellStyle name="20% - Accent3 2" xfId="6"/>
    <cellStyle name="20% - Accent4" xfId="109" builtinId="42" customBuiltin="1"/>
    <cellStyle name="20% - Accent4 2" xfId="7"/>
    <cellStyle name="20% - Accent5" xfId="113" builtinId="46" customBuiltin="1"/>
    <cellStyle name="20% - Accent5 2" xfId="8"/>
    <cellStyle name="20% - Accent6" xfId="117" builtinId="50" customBuiltin="1"/>
    <cellStyle name="20% - Accent6 2" xfId="9"/>
    <cellStyle name="40% - Accent1" xfId="98" builtinId="31" customBuiltin="1"/>
    <cellStyle name="40% - Accent1 2" xfId="10"/>
    <cellStyle name="40% - Accent2" xfId="102" builtinId="35" customBuiltin="1"/>
    <cellStyle name="40% - Accent2 2" xfId="11"/>
    <cellStyle name="40% - Accent3" xfId="106" builtinId="39" customBuiltin="1"/>
    <cellStyle name="40% - Accent3 2" xfId="12"/>
    <cellStyle name="40% - Accent4" xfId="110" builtinId="43" customBuiltin="1"/>
    <cellStyle name="40% - Accent4 2" xfId="13"/>
    <cellStyle name="40% - Accent5" xfId="114" builtinId="47" customBuiltin="1"/>
    <cellStyle name="40% - Accent5 2" xfId="14"/>
    <cellStyle name="40% - Accent6" xfId="118" builtinId="51" customBuiltin="1"/>
    <cellStyle name="40% - Accent6 2" xfId="15"/>
    <cellStyle name="60% - Accent1" xfId="99" builtinId="32" customBuiltin="1"/>
    <cellStyle name="60% - Accent1 2" xfId="16"/>
    <cellStyle name="60% - Accent2" xfId="103" builtinId="36" customBuiltin="1"/>
    <cellStyle name="60% - Accent2 2" xfId="17"/>
    <cellStyle name="60% - Accent3" xfId="107" builtinId="40" customBuiltin="1"/>
    <cellStyle name="60% - Accent3 2" xfId="18"/>
    <cellStyle name="60% - Accent4" xfId="111" builtinId="44" customBuiltin="1"/>
    <cellStyle name="60% - Accent4 2" xfId="19"/>
    <cellStyle name="60% - Accent5" xfId="115" builtinId="48" customBuiltin="1"/>
    <cellStyle name="60% - Accent5 2" xfId="20"/>
    <cellStyle name="60% - Accent6" xfId="119" builtinId="52" customBuiltin="1"/>
    <cellStyle name="60% - Accent6 2" xfId="21"/>
    <cellStyle name="Accent1" xfId="96" builtinId="29" customBuiltin="1"/>
    <cellStyle name="Accent1 2" xfId="22"/>
    <cellStyle name="Accent2" xfId="100" builtinId="33" customBuiltin="1"/>
    <cellStyle name="Accent2 2" xfId="23"/>
    <cellStyle name="Accent3" xfId="104" builtinId="37" customBuiltin="1"/>
    <cellStyle name="Accent3 2" xfId="24"/>
    <cellStyle name="Accent4" xfId="108" builtinId="41" customBuiltin="1"/>
    <cellStyle name="Accent4 2" xfId="25"/>
    <cellStyle name="Accent5" xfId="112" builtinId="45" customBuiltin="1"/>
    <cellStyle name="Accent5 2" xfId="26"/>
    <cellStyle name="Accent6" xfId="116" builtinId="49" customBuiltin="1"/>
    <cellStyle name="Accent6 2" xfId="27"/>
    <cellStyle name="Bad" xfId="85" builtinId="27" customBuiltin="1"/>
    <cellStyle name="Bad 2" xfId="28"/>
    <cellStyle name="Calculation" xfId="89" builtinId="22" customBuiltin="1"/>
    <cellStyle name="Calculation 2" xfId="29"/>
    <cellStyle name="Check Cell" xfId="91" builtinId="23" customBuiltin="1"/>
    <cellStyle name="Check Cell 2" xfId="30"/>
    <cellStyle name="Comma" xfId="1" builtinId="3"/>
    <cellStyle name="Comma 2" xfId="47"/>
    <cellStyle name="Comma 2 2" xfId="48"/>
    <cellStyle name="Comma 2 2 2" xfId="60"/>
    <cellStyle name="Comma 2 2 3" xfId="73"/>
    <cellStyle name="Comma 2 2 4" xfId="75"/>
    <cellStyle name="Comma 2 2 5" xfId="127"/>
    <cellStyle name="Comma 2 3" xfId="59"/>
    <cellStyle name="Comma 2 4" xfId="74"/>
    <cellStyle name="Comma 3" xfId="49"/>
    <cellStyle name="Comma 3 2" xfId="50"/>
    <cellStyle name="Comma 3 2 2" xfId="62"/>
    <cellStyle name="Comma 3 3" xfId="61"/>
    <cellStyle name="Comma 3 4" xfId="76"/>
    <cellStyle name="Comma 4" xfId="51"/>
    <cellStyle name="Comma 4 2" xfId="52"/>
    <cellStyle name="Comma 4 2 2" xfId="64"/>
    <cellStyle name="Comma 4 3" xfId="63"/>
    <cellStyle name="Comma 4 4" xfId="77"/>
    <cellStyle name="Comma 5" xfId="53"/>
    <cellStyle name="Comma 5 2" xfId="65"/>
    <cellStyle name="Comma 6" xfId="70"/>
    <cellStyle name="Comma 7" xfId="46"/>
    <cellStyle name="Currency 2" xfId="128"/>
    <cellStyle name="Explanatory Text" xfId="94" builtinId="53" customBuiltin="1"/>
    <cellStyle name="Explanatory Text 2" xfId="31"/>
    <cellStyle name="Good" xfId="84" builtinId="26" customBuiltin="1"/>
    <cellStyle name="Good 2" xfId="32"/>
    <cellStyle name="Heading 1" xfId="80" builtinId="16" customBuiltin="1"/>
    <cellStyle name="Heading 1 2" xfId="33"/>
    <cellStyle name="Heading 2" xfId="81" builtinId="17" customBuiltin="1"/>
    <cellStyle name="Heading 2 2" xfId="34"/>
    <cellStyle name="Heading 3" xfId="82" builtinId="18" customBuiltin="1"/>
    <cellStyle name="Heading 3 2" xfId="35"/>
    <cellStyle name="Heading 4" xfId="83" builtinId="19" customBuiltin="1"/>
    <cellStyle name="Heading 4 2" xfId="36"/>
    <cellStyle name="Input" xfId="87" builtinId="20" customBuiltin="1"/>
    <cellStyle name="Input 2" xfId="37"/>
    <cellStyle name="Linked Cell" xfId="90" builtinId="24" customBuiltin="1"/>
    <cellStyle name="Linked Cell 2" xfId="38"/>
    <cellStyle name="Neutral" xfId="86" builtinId="28" customBuiltin="1"/>
    <cellStyle name="Neutral 2" xfId="39"/>
    <cellStyle name="Neutral 2 2" xfId="54"/>
    <cellStyle name="Normal" xfId="0" builtinId="0"/>
    <cellStyle name="Normal 15" xfId="131"/>
    <cellStyle name="Normal 2" xfId="3"/>
    <cellStyle name="Normal 2 2" xfId="66"/>
    <cellStyle name="Normal 2 2 2" xfId="121"/>
    <cellStyle name="Normal 2 3" xfId="55"/>
    <cellStyle name="Normal 2 4" xfId="78"/>
    <cellStyle name="Normal 2 5" xfId="129"/>
    <cellStyle name="Normal 2 6" xfId="130"/>
    <cellStyle name="Normal 3" xfId="56"/>
    <cellStyle name="Normal 3 2" xfId="79"/>
    <cellStyle name="Normal 3 2 2" xfId="122"/>
    <cellStyle name="Normal 3 3" xfId="132"/>
    <cellStyle name="Normal 4" xfId="57"/>
    <cellStyle name="Normal 4 2" xfId="67"/>
    <cellStyle name="Normal 5" xfId="69"/>
    <cellStyle name="Normal 6" xfId="45"/>
    <cellStyle name="Note" xfId="93" builtinId="10" customBuiltin="1"/>
    <cellStyle name="Note 2" xfId="40"/>
    <cellStyle name="Output" xfId="88" builtinId="21" customBuiltin="1"/>
    <cellStyle name="Output 2" xfId="41"/>
    <cellStyle name="Percent 2" xfId="58"/>
    <cellStyle name="Percent 2 2" xfId="68"/>
    <cellStyle name="Percent 2 2 2" xfId="124"/>
    <cellStyle name="Percent 2 3" xfId="123"/>
    <cellStyle name="SN_241" xfId="2"/>
    <cellStyle name="Title 2" xfId="42"/>
    <cellStyle name="Title 3" xfId="120"/>
    <cellStyle name="Total" xfId="95" builtinId="25" customBuiltin="1"/>
    <cellStyle name="Total 2" xfId="43"/>
    <cellStyle name="Warning Text" xfId="92" builtinId="11" customBuiltin="1"/>
    <cellStyle name="Warning Text 2" xfId="44"/>
    <cellStyle name="Обычный 2" xfId="71"/>
    <cellStyle name="Обычный 2 2" xfId="125"/>
    <cellStyle name="Финансовый 2" xfId="72"/>
    <cellStyle name="Финансовый 2 2" xfId="126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878"/>
  <sheetViews>
    <sheetView topLeftCell="A834" workbookViewId="0">
      <selection activeCell="C835" sqref="C835"/>
    </sheetView>
  </sheetViews>
  <sheetFormatPr defaultRowHeight="16.5"/>
  <cols>
    <col min="1" max="1" width="2" style="9" customWidth="1"/>
    <col min="2" max="2" width="9.140625" style="9" customWidth="1"/>
    <col min="3" max="3" width="67.85546875" style="9" customWidth="1"/>
    <col min="4" max="4" width="12" style="9" bestFit="1" customWidth="1"/>
    <col min="5" max="5" width="18.28515625" style="9" customWidth="1"/>
    <col min="6" max="6" width="10.28515625" style="9" bestFit="1" customWidth="1"/>
    <col min="7" max="7" width="17.5703125" style="9" customWidth="1"/>
    <col min="8" max="8" width="14.85546875" style="9" bestFit="1" customWidth="1"/>
    <col min="9" max="9" width="18.140625" style="9" customWidth="1"/>
    <col min="10" max="10" width="18.28515625" style="9" customWidth="1"/>
    <col min="11" max="11" width="18.85546875" style="9" customWidth="1"/>
    <col min="12" max="12" width="18.140625" style="9" customWidth="1"/>
    <col min="13" max="13" width="9.5703125" style="9" customWidth="1"/>
    <col min="14" max="14" width="9.5703125" style="9" bestFit="1" customWidth="1"/>
    <col min="15" max="16384" width="9.140625" style="9"/>
  </cols>
  <sheetData>
    <row r="1" spans="2:14">
      <c r="J1" s="255" t="s">
        <v>122</v>
      </c>
      <c r="K1" s="255"/>
      <c r="L1" s="255"/>
    </row>
    <row r="2" spans="2:14">
      <c r="J2" s="119"/>
      <c r="K2" s="119"/>
      <c r="L2" s="119"/>
    </row>
    <row r="3" spans="2:14">
      <c r="B3" s="256" t="s">
        <v>120</v>
      </c>
      <c r="C3" s="256"/>
      <c r="D3" s="256"/>
      <c r="E3" s="256"/>
      <c r="F3" s="256"/>
      <c r="G3" s="256"/>
      <c r="H3" s="256"/>
      <c r="I3" s="256"/>
      <c r="J3" s="256"/>
      <c r="K3" s="256"/>
      <c r="L3" s="256"/>
    </row>
    <row r="4" spans="2:14">
      <c r="B4" s="256" t="s">
        <v>121</v>
      </c>
      <c r="C4" s="256"/>
      <c r="D4" s="256"/>
      <c r="E4" s="256"/>
      <c r="F4" s="256"/>
      <c r="G4" s="256"/>
      <c r="H4" s="256"/>
      <c r="I4" s="256"/>
      <c r="J4" s="256"/>
      <c r="K4" s="256"/>
      <c r="L4" s="256"/>
    </row>
    <row r="5" spans="2:14">
      <c r="B5" s="256" t="s">
        <v>310</v>
      </c>
      <c r="C5" s="256"/>
      <c r="D5" s="256"/>
      <c r="E5" s="256"/>
      <c r="F5" s="256"/>
      <c r="G5" s="256"/>
      <c r="H5" s="256"/>
      <c r="I5" s="256"/>
      <c r="J5" s="256"/>
      <c r="K5" s="256"/>
      <c r="L5" s="256"/>
    </row>
    <row r="6" spans="2:14">
      <c r="L6" s="9" t="s">
        <v>211</v>
      </c>
      <c r="N6" s="12"/>
    </row>
    <row r="7" spans="2:14">
      <c r="B7" s="261" t="s">
        <v>29</v>
      </c>
      <c r="C7" s="261"/>
      <c r="D7" s="117" t="s">
        <v>30</v>
      </c>
      <c r="E7" s="262" t="s">
        <v>144</v>
      </c>
      <c r="F7" s="262"/>
      <c r="G7" s="262"/>
      <c r="H7" s="262"/>
      <c r="I7" s="262"/>
      <c r="J7" s="262"/>
      <c r="K7" s="262"/>
      <c r="L7" s="262"/>
    </row>
    <row r="8" spans="2:14">
      <c r="B8" s="261"/>
      <c r="C8" s="261"/>
      <c r="D8" s="117" t="s">
        <v>31</v>
      </c>
      <c r="E8" s="262">
        <v>104021</v>
      </c>
      <c r="F8" s="262"/>
      <c r="G8" s="262"/>
      <c r="H8" s="262"/>
      <c r="I8" s="262"/>
      <c r="J8" s="262"/>
      <c r="K8" s="262"/>
      <c r="L8" s="262"/>
    </row>
    <row r="9" spans="2:14"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</row>
    <row r="10" spans="2:14">
      <c r="B10" s="261" t="s">
        <v>32</v>
      </c>
      <c r="C10" s="261"/>
      <c r="D10" s="117" t="s">
        <v>30</v>
      </c>
      <c r="E10" s="262" t="s">
        <v>144</v>
      </c>
      <c r="F10" s="262"/>
      <c r="G10" s="262"/>
      <c r="H10" s="262"/>
      <c r="I10" s="262"/>
      <c r="J10" s="262"/>
      <c r="K10" s="262"/>
      <c r="L10" s="262"/>
    </row>
    <row r="11" spans="2:14">
      <c r="B11" s="261"/>
      <c r="C11" s="261"/>
      <c r="D11" s="117" t="s">
        <v>31</v>
      </c>
      <c r="E11" s="262">
        <v>104021</v>
      </c>
      <c r="F11" s="262"/>
      <c r="G11" s="262"/>
      <c r="H11" s="262"/>
      <c r="I11" s="262"/>
      <c r="J11" s="262"/>
      <c r="K11" s="262"/>
      <c r="L11" s="262"/>
    </row>
    <row r="12" spans="2:14">
      <c r="B12" s="264"/>
      <c r="C12" s="264"/>
      <c r="D12" s="264"/>
      <c r="E12" s="264"/>
      <c r="F12" s="264"/>
      <c r="G12" s="264"/>
      <c r="H12" s="264"/>
      <c r="I12" s="264"/>
      <c r="J12" s="264"/>
      <c r="K12" s="264"/>
      <c r="L12" s="264"/>
    </row>
    <row r="13" spans="2:14">
      <c r="B13" s="261" t="s">
        <v>33</v>
      </c>
      <c r="C13" s="261"/>
      <c r="D13" s="261"/>
      <c r="E13" s="262" t="s">
        <v>144</v>
      </c>
      <c r="F13" s="262"/>
      <c r="G13" s="262"/>
      <c r="H13" s="262"/>
      <c r="I13" s="262"/>
      <c r="J13" s="262"/>
      <c r="K13" s="262"/>
      <c r="L13" s="262"/>
    </row>
    <row r="14" spans="2:14">
      <c r="B14" s="260"/>
      <c r="C14" s="260"/>
      <c r="D14" s="260"/>
      <c r="E14" s="260"/>
      <c r="F14" s="260"/>
      <c r="G14" s="260"/>
      <c r="H14" s="260"/>
      <c r="I14" s="260"/>
      <c r="J14" s="260"/>
      <c r="K14" s="260"/>
      <c r="L14" s="260"/>
    </row>
    <row r="15" spans="2:14">
      <c r="B15" s="261" t="s">
        <v>34</v>
      </c>
      <c r="C15" s="261"/>
      <c r="D15" s="261"/>
      <c r="E15" s="262">
        <v>1006</v>
      </c>
      <c r="F15" s="262"/>
      <c r="G15" s="262"/>
      <c r="H15" s="262"/>
      <c r="I15" s="262"/>
      <c r="J15" s="262"/>
      <c r="K15" s="262"/>
      <c r="L15" s="262"/>
    </row>
    <row r="16" spans="2:14">
      <c r="B16" s="264"/>
      <c r="C16" s="264"/>
      <c r="D16" s="264"/>
      <c r="E16" s="264"/>
      <c r="F16" s="264"/>
      <c r="G16" s="264"/>
      <c r="H16" s="264"/>
      <c r="I16" s="264"/>
      <c r="J16" s="264"/>
      <c r="K16" s="264"/>
      <c r="L16" s="264"/>
    </row>
    <row r="17" spans="2:15">
      <c r="B17" s="261" t="s">
        <v>35</v>
      </c>
      <c r="C17" s="261"/>
      <c r="D17" s="261"/>
      <c r="E17" s="262">
        <v>1</v>
      </c>
      <c r="F17" s="262"/>
      <c r="G17" s="262"/>
      <c r="H17" s="262"/>
      <c r="I17" s="262"/>
      <c r="J17" s="262"/>
      <c r="K17" s="262"/>
      <c r="L17" s="262"/>
    </row>
    <row r="18" spans="2:15">
      <c r="B18" s="260"/>
      <c r="C18" s="260"/>
      <c r="D18" s="260"/>
      <c r="E18" s="260"/>
      <c r="F18" s="260"/>
      <c r="G18" s="260"/>
      <c r="H18" s="260"/>
      <c r="I18" s="260"/>
      <c r="J18" s="260"/>
      <c r="K18" s="260"/>
      <c r="L18" s="260"/>
    </row>
    <row r="19" spans="2:15">
      <c r="B19" s="265" t="s">
        <v>36</v>
      </c>
      <c r="C19" s="265"/>
      <c r="D19" s="117" t="s">
        <v>37</v>
      </c>
      <c r="E19" s="276" t="s">
        <v>142</v>
      </c>
      <c r="F19" s="276"/>
      <c r="G19" s="276"/>
      <c r="H19" s="276"/>
      <c r="I19" s="276"/>
      <c r="J19" s="276"/>
      <c r="K19" s="276"/>
      <c r="L19" s="276"/>
    </row>
    <row r="20" spans="2:15">
      <c r="B20" s="265"/>
      <c r="C20" s="265"/>
      <c r="D20" s="117" t="s">
        <v>38</v>
      </c>
      <c r="E20" s="276" t="s">
        <v>142</v>
      </c>
      <c r="F20" s="276"/>
      <c r="G20" s="276"/>
      <c r="H20" s="276"/>
      <c r="I20" s="276"/>
      <c r="J20" s="276"/>
      <c r="K20" s="276"/>
      <c r="L20" s="276"/>
    </row>
    <row r="21" spans="2:15">
      <c r="B21" s="265"/>
      <c r="C21" s="265"/>
      <c r="D21" s="117" t="s">
        <v>39</v>
      </c>
      <c r="E21" s="276" t="s">
        <v>143</v>
      </c>
      <c r="F21" s="276"/>
      <c r="G21" s="276"/>
      <c r="H21" s="276"/>
      <c r="I21" s="276"/>
      <c r="J21" s="276"/>
      <c r="K21" s="276"/>
      <c r="L21" s="276"/>
    </row>
    <row r="22" spans="2:15">
      <c r="B22" s="277"/>
      <c r="C22" s="277"/>
      <c r="D22" s="277"/>
      <c r="E22" s="277"/>
      <c r="F22" s="277"/>
      <c r="G22" s="277"/>
      <c r="H22" s="277"/>
      <c r="I22" s="277"/>
      <c r="J22" s="277"/>
      <c r="K22" s="277"/>
      <c r="L22" s="277"/>
    </row>
    <row r="23" spans="2:15" ht="27" customHeight="1">
      <c r="B23" s="267" t="s">
        <v>40</v>
      </c>
      <c r="C23" s="268"/>
      <c r="D23" s="117" t="s">
        <v>41</v>
      </c>
      <c r="E23" s="273" t="s">
        <v>229</v>
      </c>
      <c r="F23" s="274"/>
      <c r="G23" s="274"/>
      <c r="H23" s="274"/>
      <c r="I23" s="274"/>
      <c r="J23" s="274"/>
      <c r="K23" s="274"/>
      <c r="L23" s="275"/>
    </row>
    <row r="24" spans="2:15" ht="27">
      <c r="B24" s="269"/>
      <c r="C24" s="270"/>
      <c r="D24" s="117" t="s">
        <v>42</v>
      </c>
      <c r="E24" s="262">
        <v>1108</v>
      </c>
      <c r="F24" s="262"/>
      <c r="G24" s="262"/>
      <c r="H24" s="262"/>
      <c r="I24" s="262"/>
      <c r="J24" s="262"/>
      <c r="K24" s="262"/>
      <c r="L24" s="262"/>
    </row>
    <row r="25" spans="2:15" ht="27">
      <c r="B25" s="269"/>
      <c r="C25" s="270"/>
      <c r="D25" s="117" t="s">
        <v>43</v>
      </c>
      <c r="E25" s="273" t="s">
        <v>230</v>
      </c>
      <c r="F25" s="274"/>
      <c r="G25" s="274"/>
      <c r="H25" s="274"/>
      <c r="I25" s="274"/>
      <c r="J25" s="274"/>
      <c r="K25" s="274"/>
      <c r="L25" s="275"/>
    </row>
    <row r="26" spans="2:15" ht="27">
      <c r="B26" s="271"/>
      <c r="C26" s="272"/>
      <c r="D26" s="117" t="s">
        <v>44</v>
      </c>
      <c r="E26" s="262">
        <v>11001</v>
      </c>
      <c r="F26" s="262"/>
      <c r="G26" s="262"/>
      <c r="H26" s="262"/>
      <c r="I26" s="262"/>
      <c r="J26" s="262"/>
      <c r="K26" s="262"/>
      <c r="L26" s="262"/>
    </row>
    <row r="27" spans="2:15">
      <c r="B27" s="260"/>
      <c r="C27" s="260"/>
      <c r="D27" s="260"/>
      <c r="E27" s="260"/>
      <c r="F27" s="260"/>
      <c r="G27" s="260"/>
      <c r="H27" s="260"/>
      <c r="I27" s="260"/>
      <c r="J27" s="260"/>
      <c r="K27" s="260"/>
      <c r="L27" s="260"/>
    </row>
    <row r="28" spans="2:15">
      <c r="B28" s="261" t="s">
        <v>45</v>
      </c>
      <c r="C28" s="261"/>
      <c r="D28" s="261"/>
      <c r="E28" s="262" t="s">
        <v>148</v>
      </c>
      <c r="F28" s="262"/>
      <c r="G28" s="262"/>
      <c r="H28" s="262"/>
      <c r="I28" s="262"/>
      <c r="J28" s="262"/>
      <c r="K28" s="262"/>
      <c r="L28" s="262"/>
    </row>
    <row r="31" spans="2:15" ht="79.5" customHeight="1">
      <c r="B31" s="257" t="s">
        <v>50</v>
      </c>
      <c r="C31" s="263" t="s">
        <v>1</v>
      </c>
      <c r="D31" s="263"/>
      <c r="E31" s="257" t="s">
        <v>49</v>
      </c>
      <c r="F31" s="257" t="s">
        <v>3</v>
      </c>
      <c r="G31" s="257"/>
      <c r="H31" s="257"/>
      <c r="I31" s="257" t="s">
        <v>47</v>
      </c>
      <c r="J31" s="257" t="s">
        <v>4</v>
      </c>
      <c r="K31" s="257" t="s">
        <v>5</v>
      </c>
      <c r="L31" s="257" t="s">
        <v>6</v>
      </c>
      <c r="M31" s="257" t="s">
        <v>46</v>
      </c>
      <c r="N31" s="257"/>
      <c r="O31" s="257" t="s">
        <v>7</v>
      </c>
    </row>
    <row r="32" spans="2:15" ht="54">
      <c r="B32" s="257"/>
      <c r="C32" s="118" t="s">
        <v>8</v>
      </c>
      <c r="D32" s="116" t="s">
        <v>0</v>
      </c>
      <c r="E32" s="257"/>
      <c r="F32" s="116" t="s">
        <v>48</v>
      </c>
      <c r="G32" s="116" t="s">
        <v>9</v>
      </c>
      <c r="H32" s="116" t="s">
        <v>10</v>
      </c>
      <c r="I32" s="257"/>
      <c r="J32" s="257"/>
      <c r="K32" s="257"/>
      <c r="L32" s="257"/>
      <c r="M32" s="116" t="s">
        <v>11</v>
      </c>
      <c r="N32" s="116" t="s">
        <v>12</v>
      </c>
      <c r="O32" s="257"/>
    </row>
    <row r="33" spans="2:15">
      <c r="B33" s="120" t="s">
        <v>13</v>
      </c>
      <c r="C33" s="120" t="s">
        <v>14</v>
      </c>
      <c r="D33" s="120" t="s">
        <v>15</v>
      </c>
      <c r="E33" s="120" t="s">
        <v>16</v>
      </c>
      <c r="F33" s="120" t="s">
        <v>17</v>
      </c>
      <c r="G33" s="120" t="s">
        <v>18</v>
      </c>
      <c r="H33" s="120" t="s">
        <v>19</v>
      </c>
      <c r="I33" s="120" t="s">
        <v>20</v>
      </c>
      <c r="J33" s="120" t="s">
        <v>21</v>
      </c>
      <c r="K33" s="120" t="s">
        <v>22</v>
      </c>
      <c r="L33" s="120" t="s">
        <v>23</v>
      </c>
      <c r="M33" s="120" t="s">
        <v>24</v>
      </c>
      <c r="N33" s="120" t="s">
        <v>25</v>
      </c>
      <c r="O33" s="120" t="s">
        <v>26</v>
      </c>
    </row>
    <row r="34" spans="2:15" ht="17.25">
      <c r="B34" s="67">
        <v>1100000</v>
      </c>
      <c r="C34" s="66" t="s">
        <v>72</v>
      </c>
      <c r="D34" s="67" t="s">
        <v>28</v>
      </c>
      <c r="E34" s="187">
        <f>E35+E44+E52+E56+E67+E70+E75+E82+E80</f>
        <v>2593112.5000000005</v>
      </c>
      <c r="F34" s="187">
        <f>F35+F44+F52+F56+F67+F70+F75+F82+F80</f>
        <v>0</v>
      </c>
      <c r="G34" s="191">
        <f>G35+G44+G52+G56+G67+G70+G75+G82+G80</f>
        <v>-76161.2</v>
      </c>
      <c r="H34" s="187">
        <f>H35+H44+H52+H56+H67+H70+H75+H82+H80</f>
        <v>1.8189894035458565E-12</v>
      </c>
      <c r="I34" s="187">
        <f>E34+F34+G34+H34</f>
        <v>2516951.3000000003</v>
      </c>
      <c r="J34" s="187">
        <f>J35+J44+J52+J56+J67+J70+J75+J82+J80</f>
        <v>2507077.9499999997</v>
      </c>
      <c r="K34" s="187">
        <f>K35+K44+K52+K56+K67+K70+K75+K82+K80</f>
        <v>2506715.7499999995</v>
      </c>
      <c r="L34" s="187">
        <f>L35+L44+L52+L56+L67+L70+L75+L82+L80</f>
        <v>2530174.1799999992</v>
      </c>
      <c r="M34" s="10"/>
      <c r="N34" s="10"/>
      <c r="O34" s="10"/>
    </row>
    <row r="35" spans="2:15" ht="54">
      <c r="B35" s="67">
        <v>1110000</v>
      </c>
      <c r="C35" s="66" t="s">
        <v>65</v>
      </c>
      <c r="D35" s="67" t="s">
        <v>28</v>
      </c>
      <c r="E35" s="133">
        <f>E37+E38+E39</f>
        <v>2354005.4</v>
      </c>
      <c r="F35" s="133">
        <f>F37+F38+F39</f>
        <v>0</v>
      </c>
      <c r="G35" s="222">
        <f>G37+G38+G39</f>
        <v>3595.6000000000004</v>
      </c>
      <c r="H35" s="133">
        <f>H37+H38+H39</f>
        <v>8500</v>
      </c>
      <c r="I35" s="133">
        <f>E35+F35+G35+H35</f>
        <v>2366101</v>
      </c>
      <c r="J35" s="133">
        <f>J37+J38+J39</f>
        <v>2366101</v>
      </c>
      <c r="K35" s="133">
        <f>K37+K38+K39</f>
        <v>2366101</v>
      </c>
      <c r="L35" s="133">
        <f>L37+L38+L39</f>
        <v>2392271.71</v>
      </c>
      <c r="M35" s="10"/>
      <c r="N35" s="10"/>
      <c r="O35" s="10"/>
    </row>
    <row r="36" spans="2:15" ht="17.25">
      <c r="B36" s="67">
        <v>1110000</v>
      </c>
      <c r="C36" s="68" t="s">
        <v>51</v>
      </c>
      <c r="D36" s="67" t="s">
        <v>28</v>
      </c>
      <c r="E36" s="187"/>
      <c r="F36" s="47"/>
      <c r="G36" s="47"/>
      <c r="H36" s="47"/>
      <c r="I36" s="187"/>
      <c r="J36" s="187"/>
      <c r="K36" s="187"/>
      <c r="L36" s="187"/>
      <c r="M36" s="10"/>
      <c r="N36" s="10"/>
      <c r="O36" s="10"/>
    </row>
    <row r="37" spans="2:15" ht="17.25">
      <c r="B37" s="67">
        <v>1111000</v>
      </c>
      <c r="C37" s="66" t="s">
        <v>73</v>
      </c>
      <c r="D37" s="67">
        <v>411100</v>
      </c>
      <c r="E37" s="187">
        <v>1830893.1</v>
      </c>
      <c r="F37" s="47"/>
      <c r="G37" s="191">
        <f>10295.6-6700</f>
        <v>3595.6000000000004</v>
      </c>
      <c r="H37" s="187">
        <v>8500</v>
      </c>
      <c r="I37" s="187">
        <f>E37+F37+G37+H37</f>
        <v>1842988.7000000002</v>
      </c>
      <c r="J37" s="187">
        <v>1842988.7</v>
      </c>
      <c r="K37" s="187">
        <v>1842988.7</v>
      </c>
      <c r="L37" s="187">
        <v>1869405.93</v>
      </c>
      <c r="M37" s="10"/>
      <c r="N37" s="10"/>
      <c r="O37" s="10"/>
    </row>
    <row r="38" spans="2:15" ht="17.25">
      <c r="B38" s="67">
        <v>1112000</v>
      </c>
      <c r="C38" s="66" t="s">
        <v>74</v>
      </c>
      <c r="D38" s="67">
        <v>411200</v>
      </c>
      <c r="E38" s="187">
        <v>359118.4</v>
      </c>
      <c r="F38" s="47"/>
      <c r="G38" s="156"/>
      <c r="H38" s="47"/>
      <c r="I38" s="187">
        <f>E38+F38+G38+H38</f>
        <v>359118.4</v>
      </c>
      <c r="J38" s="187">
        <v>359118.4</v>
      </c>
      <c r="K38" s="187">
        <v>359118.4</v>
      </c>
      <c r="L38" s="187">
        <v>358871.88</v>
      </c>
      <c r="M38" s="25"/>
      <c r="N38" s="10"/>
      <c r="O38" s="10"/>
    </row>
    <row r="39" spans="2:15" ht="17.25">
      <c r="B39" s="67">
        <v>1113000</v>
      </c>
      <c r="C39" s="66" t="s">
        <v>75</v>
      </c>
      <c r="D39" s="67">
        <v>411300</v>
      </c>
      <c r="E39" s="187">
        <v>163993.9</v>
      </c>
      <c r="F39" s="47"/>
      <c r="G39" s="47"/>
      <c r="H39" s="47"/>
      <c r="I39" s="187">
        <f>E39+F39+G39+H39</f>
        <v>163993.9</v>
      </c>
      <c r="J39" s="187">
        <v>163993.9</v>
      </c>
      <c r="K39" s="187">
        <v>163993.9</v>
      </c>
      <c r="L39" s="187">
        <v>163993.9</v>
      </c>
      <c r="M39" s="10"/>
      <c r="N39" s="10"/>
      <c r="O39" s="10"/>
    </row>
    <row r="40" spans="2:15" ht="17.25">
      <c r="B40" s="67">
        <v>1114000</v>
      </c>
      <c r="C40" s="66" t="s">
        <v>52</v>
      </c>
      <c r="D40" s="67">
        <v>411400</v>
      </c>
      <c r="E40" s="187"/>
      <c r="F40" s="47"/>
      <c r="G40" s="47"/>
      <c r="H40" s="47"/>
      <c r="I40" s="187"/>
      <c r="J40" s="187"/>
      <c r="K40" s="187"/>
      <c r="L40" s="187"/>
      <c r="M40" s="10"/>
      <c r="N40" s="10"/>
      <c r="O40" s="10"/>
    </row>
    <row r="41" spans="2:15" ht="17.25">
      <c r="B41" s="67">
        <v>1115000</v>
      </c>
      <c r="C41" s="66" t="s">
        <v>76</v>
      </c>
      <c r="D41" s="67">
        <v>411500</v>
      </c>
      <c r="E41" s="187"/>
      <c r="F41" s="47"/>
      <c r="G41" s="47"/>
      <c r="H41" s="47"/>
      <c r="I41" s="187"/>
      <c r="J41" s="187"/>
      <c r="K41" s="187"/>
      <c r="L41" s="187"/>
      <c r="M41" s="10"/>
      <c r="N41" s="10"/>
      <c r="O41" s="10"/>
    </row>
    <row r="42" spans="2:15" ht="17.25">
      <c r="B42" s="67">
        <v>1116000</v>
      </c>
      <c r="C42" s="66" t="s">
        <v>77</v>
      </c>
      <c r="D42" s="67">
        <v>412100</v>
      </c>
      <c r="E42" s="187"/>
      <c r="F42" s="47"/>
      <c r="G42" s="47"/>
      <c r="H42" s="47"/>
      <c r="I42" s="187"/>
      <c r="J42" s="187"/>
      <c r="K42" s="187"/>
      <c r="L42" s="187"/>
      <c r="M42" s="10"/>
      <c r="N42" s="10"/>
      <c r="O42" s="10"/>
    </row>
    <row r="43" spans="2:15" ht="17.25">
      <c r="B43" s="67">
        <v>1120000</v>
      </c>
      <c r="C43" s="66" t="s">
        <v>53</v>
      </c>
      <c r="D43" s="67" t="s">
        <v>28</v>
      </c>
      <c r="E43" s="187"/>
      <c r="F43" s="47"/>
      <c r="G43" s="47"/>
      <c r="H43" s="47"/>
      <c r="I43" s="187"/>
      <c r="J43" s="187"/>
      <c r="K43" s="187"/>
      <c r="L43" s="187"/>
      <c r="M43" s="10"/>
      <c r="N43" s="10"/>
      <c r="O43" s="10"/>
    </row>
    <row r="44" spans="2:15" ht="17.25">
      <c r="B44" s="67">
        <v>1121000</v>
      </c>
      <c r="C44" s="68" t="s">
        <v>54</v>
      </c>
      <c r="D44" s="67"/>
      <c r="E44" s="187">
        <f>E46+E47+E48+E49+E51</f>
        <v>17182.599999999999</v>
      </c>
      <c r="F44" s="48">
        <f>F46+F47+F48+F49</f>
        <v>0</v>
      </c>
      <c r="G44" s="191">
        <f>G46+G47+G48+G49</f>
        <v>-2259.6000000000004</v>
      </c>
      <c r="H44" s="191">
        <f>H46+H47+H48+H49</f>
        <v>427.6</v>
      </c>
      <c r="I44" s="187">
        <f>E44+F44+G44+H44</f>
        <v>15350.599999999999</v>
      </c>
      <c r="J44" s="187">
        <f>J46+J47+J48+J49</f>
        <v>12223.3</v>
      </c>
      <c r="K44" s="187">
        <f>K46+K47+K48+K49</f>
        <v>12223.3</v>
      </c>
      <c r="L44" s="187">
        <f>L46+L47+L48+L49</f>
        <v>12261.42</v>
      </c>
      <c r="M44" s="10"/>
      <c r="N44" s="10"/>
      <c r="O44" s="10"/>
    </row>
    <row r="45" spans="2:15" ht="17.25">
      <c r="B45" s="67">
        <v>1121100</v>
      </c>
      <c r="C45" s="66" t="s">
        <v>78</v>
      </c>
      <c r="D45" s="67">
        <v>421100</v>
      </c>
      <c r="E45" s="187"/>
      <c r="F45" s="47"/>
      <c r="G45" s="47"/>
      <c r="H45" s="47"/>
      <c r="I45" s="187"/>
      <c r="J45" s="187"/>
      <c r="K45" s="187"/>
      <c r="L45" s="187"/>
      <c r="M45" s="10"/>
      <c r="N45" s="10"/>
      <c r="O45" s="10"/>
    </row>
    <row r="46" spans="2:15" ht="17.25">
      <c r="B46" s="67">
        <v>1121200</v>
      </c>
      <c r="C46" s="66" t="s">
        <v>79</v>
      </c>
      <c r="D46" s="67">
        <v>421200</v>
      </c>
      <c r="E46" s="187"/>
      <c r="F46" s="47"/>
      <c r="G46" s="191"/>
      <c r="H46" s="48"/>
      <c r="I46" s="187">
        <f>E46+F46+G46+H46</f>
        <v>0</v>
      </c>
      <c r="J46" s="187"/>
      <c r="K46" s="187"/>
      <c r="L46" s="187"/>
      <c r="M46" s="10"/>
      <c r="N46" s="10"/>
      <c r="O46" s="25"/>
    </row>
    <row r="47" spans="2:15" ht="17.25">
      <c r="B47" s="67">
        <v>1121300</v>
      </c>
      <c r="C47" s="66" t="s">
        <v>80</v>
      </c>
      <c r="D47" s="67">
        <v>421300</v>
      </c>
      <c r="E47" s="187">
        <v>1000</v>
      </c>
      <c r="F47" s="47"/>
      <c r="G47" s="156">
        <f>-600-400</f>
        <v>-1000</v>
      </c>
      <c r="H47" s="156">
        <v>1000</v>
      </c>
      <c r="I47" s="187">
        <f>E47+F47+G47+H47</f>
        <v>1000</v>
      </c>
      <c r="J47" s="187">
        <v>250</v>
      </c>
      <c r="K47" s="187">
        <v>250</v>
      </c>
      <c r="L47" s="187">
        <v>250</v>
      </c>
      <c r="M47" s="10"/>
      <c r="N47" s="10"/>
      <c r="O47" s="10"/>
    </row>
    <row r="48" spans="2:15" ht="17.25">
      <c r="B48" s="67">
        <v>1121400</v>
      </c>
      <c r="C48" s="66" t="s">
        <v>81</v>
      </c>
      <c r="D48" s="67">
        <v>421400</v>
      </c>
      <c r="E48" s="187">
        <v>15982.6</v>
      </c>
      <c r="F48" s="47"/>
      <c r="G48" s="191">
        <f>-1100.4-159.2</f>
        <v>-1259.6000000000001</v>
      </c>
      <c r="H48" s="191">
        <f>220-100-22-598-60.4</f>
        <v>-560.4</v>
      </c>
      <c r="I48" s="187">
        <f>E48+F48+G48+H48</f>
        <v>14162.6</v>
      </c>
      <c r="J48" s="187">
        <v>11785.3</v>
      </c>
      <c r="K48" s="187">
        <v>11785.3</v>
      </c>
      <c r="L48" s="187">
        <v>11823.42</v>
      </c>
      <c r="M48" s="10"/>
      <c r="N48" s="10"/>
      <c r="O48" s="10"/>
    </row>
    <row r="49" spans="2:15" ht="17.25">
      <c r="B49" s="67">
        <v>1121500</v>
      </c>
      <c r="C49" s="66" t="s">
        <v>82</v>
      </c>
      <c r="D49" s="67">
        <v>421500</v>
      </c>
      <c r="E49" s="187">
        <v>200</v>
      </c>
      <c r="F49" s="47"/>
      <c r="G49" s="47"/>
      <c r="H49" s="48">
        <v>-12</v>
      </c>
      <c r="I49" s="187">
        <f>E49+F49+G49+H49</f>
        <v>188</v>
      </c>
      <c r="J49" s="187">
        <v>188</v>
      </c>
      <c r="K49" s="187">
        <v>188</v>
      </c>
      <c r="L49" s="187">
        <v>188</v>
      </c>
      <c r="M49" s="10"/>
      <c r="N49" s="10"/>
      <c r="O49" s="10"/>
    </row>
    <row r="50" spans="2:15" ht="17.25">
      <c r="B50" s="67">
        <v>1121600</v>
      </c>
      <c r="C50" s="66" t="s">
        <v>83</v>
      </c>
      <c r="D50" s="67">
        <v>421600</v>
      </c>
      <c r="E50" s="187"/>
      <c r="F50" s="47"/>
      <c r="G50" s="47"/>
      <c r="H50" s="47"/>
      <c r="I50" s="187"/>
      <c r="J50" s="187"/>
      <c r="K50" s="187"/>
      <c r="L50" s="187"/>
      <c r="M50" s="10"/>
      <c r="N50" s="10"/>
      <c r="O50" s="10"/>
    </row>
    <row r="51" spans="2:15" ht="17.25">
      <c r="B51" s="67">
        <v>1121700</v>
      </c>
      <c r="C51" s="66" t="s">
        <v>84</v>
      </c>
      <c r="D51" s="67">
        <v>421700</v>
      </c>
      <c r="E51" s="187"/>
      <c r="F51" s="47"/>
      <c r="G51" s="48"/>
      <c r="H51" s="47"/>
      <c r="I51" s="187"/>
      <c r="J51" s="187"/>
      <c r="K51" s="187"/>
      <c r="L51" s="187"/>
      <c r="M51" s="10"/>
      <c r="N51" s="10"/>
      <c r="O51" s="10"/>
    </row>
    <row r="52" spans="2:15" ht="17.25">
      <c r="B52" s="67">
        <v>1122000</v>
      </c>
      <c r="C52" s="68" t="s">
        <v>194</v>
      </c>
      <c r="D52" s="67" t="s">
        <v>28</v>
      </c>
      <c r="E52" s="187">
        <f>E53</f>
        <v>44952</v>
      </c>
      <c r="F52" s="48">
        <f>F53</f>
        <v>0</v>
      </c>
      <c r="G52" s="48">
        <f>G53</f>
        <v>0</v>
      </c>
      <c r="H52" s="191">
        <f>H53</f>
        <v>-24467.67</v>
      </c>
      <c r="I52" s="187">
        <f>E52+F52+G52+H52</f>
        <v>20484.330000000002</v>
      </c>
      <c r="J52" s="187">
        <f>J53</f>
        <v>20418</v>
      </c>
      <c r="K52" s="187">
        <f>K53</f>
        <v>20055.8</v>
      </c>
      <c r="L52" s="187">
        <f>L53</f>
        <v>20277.8</v>
      </c>
      <c r="M52" s="10"/>
      <c r="N52" s="10"/>
      <c r="O52" s="10"/>
    </row>
    <row r="53" spans="2:15" ht="17.25">
      <c r="B53" s="67">
        <v>1122100</v>
      </c>
      <c r="C53" s="66" t="s">
        <v>85</v>
      </c>
      <c r="D53" s="67">
        <v>422100</v>
      </c>
      <c r="E53" s="187">
        <v>44952</v>
      </c>
      <c r="F53" s="47"/>
      <c r="G53" s="156"/>
      <c r="H53" s="191">
        <f>-1700-220-1000-337.2-150-500-639.87-233-1000-735-130-500-2800-1200-1000-316.7-672-2578.9-255-8500</f>
        <v>-24467.67</v>
      </c>
      <c r="I53" s="187">
        <f>E53+F53+G53+H53</f>
        <v>20484.330000000002</v>
      </c>
      <c r="J53" s="187">
        <v>20418</v>
      </c>
      <c r="K53" s="187">
        <v>20055.8</v>
      </c>
      <c r="L53" s="187">
        <v>20277.8</v>
      </c>
      <c r="M53" s="25"/>
      <c r="N53" s="10"/>
      <c r="O53" s="10"/>
    </row>
    <row r="54" spans="2:15" ht="17.25">
      <c r="B54" s="67">
        <v>1122200</v>
      </c>
      <c r="C54" s="66" t="s">
        <v>86</v>
      </c>
      <c r="D54" s="67">
        <v>422200</v>
      </c>
      <c r="E54" s="187"/>
      <c r="F54" s="47"/>
      <c r="G54" s="47"/>
      <c r="H54" s="47"/>
      <c r="I54" s="187"/>
      <c r="J54" s="187"/>
      <c r="K54" s="187"/>
      <c r="L54" s="187"/>
      <c r="M54" s="10"/>
      <c r="N54" s="10"/>
      <c r="O54" s="10"/>
    </row>
    <row r="55" spans="2:15" ht="17.25">
      <c r="B55" s="67">
        <v>1122300</v>
      </c>
      <c r="C55" s="66" t="s">
        <v>87</v>
      </c>
      <c r="D55" s="67">
        <v>422900</v>
      </c>
      <c r="E55" s="187"/>
      <c r="F55" s="47"/>
      <c r="G55" s="47"/>
      <c r="H55" s="47"/>
      <c r="I55" s="187"/>
      <c r="J55" s="187"/>
      <c r="K55" s="187"/>
      <c r="L55" s="187"/>
      <c r="M55" s="10"/>
      <c r="N55" s="10"/>
      <c r="O55" s="10"/>
    </row>
    <row r="56" spans="2:15" ht="17.25">
      <c r="B56" s="67">
        <v>1123000</v>
      </c>
      <c r="C56" s="68" t="s">
        <v>88</v>
      </c>
      <c r="D56" s="67" t="s">
        <v>28</v>
      </c>
      <c r="E56" s="187">
        <f>E58+E63+E64+E59+E60+E57+E61</f>
        <v>124024.7</v>
      </c>
      <c r="F56" s="187">
        <f>F58+F63+F64+F59+F60+F57+F61</f>
        <v>0</v>
      </c>
      <c r="G56" s="191">
        <f>G58+G63+G64+G59+G60+G57+G61</f>
        <v>-55715.5</v>
      </c>
      <c r="H56" s="191">
        <f>H58+H63+H64+H59+H60+H57+H61</f>
        <v>10010.86</v>
      </c>
      <c r="I56" s="187">
        <f t="shared" ref="I56:I61" si="0">E56+F56+G56+H56</f>
        <v>78320.06</v>
      </c>
      <c r="J56" s="187">
        <f>J57+J58+J59+J60+J61+J63+J64+J57</f>
        <v>77079.12</v>
      </c>
      <c r="K56" s="187">
        <f>K57+K58+K59+K60+K61+K63+K64+K57</f>
        <v>77079.12</v>
      </c>
      <c r="L56" s="187">
        <f>L57+L58+L59+L60+L61+L63+L64+L57</f>
        <v>77180.28</v>
      </c>
      <c r="M56" s="10"/>
      <c r="N56" s="10"/>
      <c r="O56" s="10"/>
    </row>
    <row r="57" spans="2:15" ht="17.25">
      <c r="B57" s="67">
        <v>1123100</v>
      </c>
      <c r="C57" s="66" t="s">
        <v>89</v>
      </c>
      <c r="D57" s="67">
        <v>423100</v>
      </c>
      <c r="E57" s="187">
        <v>3000</v>
      </c>
      <c r="F57" s="47"/>
      <c r="G57" s="191">
        <f>-1650-1350</f>
        <v>-3000</v>
      </c>
      <c r="H57" s="47"/>
      <c r="I57" s="187">
        <f t="shared" si="0"/>
        <v>0</v>
      </c>
      <c r="J57" s="187"/>
      <c r="K57" s="187"/>
      <c r="L57" s="187"/>
      <c r="M57" s="10"/>
      <c r="N57" s="10"/>
      <c r="O57" s="10"/>
    </row>
    <row r="58" spans="2:15" ht="17.25">
      <c r="B58" s="67">
        <v>1123200</v>
      </c>
      <c r="C58" s="66" t="s">
        <v>90</v>
      </c>
      <c r="D58" s="67">
        <v>423200</v>
      </c>
      <c r="E58" s="187">
        <v>24221.200000000001</v>
      </c>
      <c r="F58" s="47"/>
      <c r="G58" s="191">
        <f>-10697.7</f>
        <v>-10697.7</v>
      </c>
      <c r="H58" s="48">
        <f>180-300-160-20</f>
        <v>-300</v>
      </c>
      <c r="I58" s="187">
        <f t="shared" si="0"/>
        <v>13223.5</v>
      </c>
      <c r="J58" s="187">
        <v>12974.67</v>
      </c>
      <c r="K58" s="187">
        <v>12974.67</v>
      </c>
      <c r="L58" s="187">
        <v>12974.67</v>
      </c>
      <c r="M58" s="10"/>
      <c r="N58" s="10"/>
      <c r="O58" s="10"/>
    </row>
    <row r="59" spans="2:15" ht="17.25">
      <c r="B59" s="67">
        <v>1123300</v>
      </c>
      <c r="C59" s="66" t="s">
        <v>91</v>
      </c>
      <c r="D59" s="67">
        <v>423300</v>
      </c>
      <c r="E59" s="187">
        <v>500</v>
      </c>
      <c r="F59" s="47"/>
      <c r="G59" s="48">
        <f>-500</f>
        <v>-500</v>
      </c>
      <c r="H59" s="187">
        <f>1000+1800</f>
        <v>2800</v>
      </c>
      <c r="I59" s="187">
        <f t="shared" si="0"/>
        <v>2800</v>
      </c>
      <c r="J59" s="187">
        <v>2799.98</v>
      </c>
      <c r="K59" s="187">
        <v>2799.98</v>
      </c>
      <c r="L59" s="187">
        <v>2799.98</v>
      </c>
      <c r="M59" s="10"/>
      <c r="N59" s="10"/>
      <c r="O59" s="10"/>
    </row>
    <row r="60" spans="2:15" ht="17.25">
      <c r="B60" s="67">
        <v>1123400</v>
      </c>
      <c r="C60" s="66" t="s">
        <v>92</v>
      </c>
      <c r="D60" s="67">
        <v>423400</v>
      </c>
      <c r="E60" s="187">
        <v>4221.5</v>
      </c>
      <c r="F60" s="47"/>
      <c r="G60" s="191">
        <f>-2313.8-1643.5</f>
        <v>-3957.3</v>
      </c>
      <c r="H60" s="156">
        <f>1000</f>
        <v>1000</v>
      </c>
      <c r="I60" s="187">
        <f t="shared" si="0"/>
        <v>1264.1999999999998</v>
      </c>
      <c r="J60" s="187">
        <v>1263.75</v>
      </c>
      <c r="K60" s="187">
        <v>1263.75</v>
      </c>
      <c r="L60" s="187">
        <v>1254.8499999999999</v>
      </c>
      <c r="M60" s="10"/>
      <c r="N60" s="10"/>
      <c r="O60" s="10"/>
    </row>
    <row r="61" spans="2:15" ht="17.25">
      <c r="B61" s="67">
        <v>1123500</v>
      </c>
      <c r="C61" s="66" t="s">
        <v>93</v>
      </c>
      <c r="D61" s="67">
        <v>423500</v>
      </c>
      <c r="E61" s="188">
        <v>25000</v>
      </c>
      <c r="F61" s="47"/>
      <c r="G61" s="48">
        <f>-25000</f>
        <v>-25000</v>
      </c>
      <c r="H61" s="191"/>
      <c r="I61" s="187">
        <f t="shared" si="0"/>
        <v>0</v>
      </c>
      <c r="J61" s="187"/>
      <c r="K61" s="187"/>
      <c r="L61" s="187"/>
      <c r="M61" s="10"/>
      <c r="N61" s="10"/>
      <c r="O61" s="10"/>
    </row>
    <row r="62" spans="2:15" ht="17.25">
      <c r="B62" s="67">
        <v>1123600</v>
      </c>
      <c r="C62" s="66" t="s">
        <v>94</v>
      </c>
      <c r="D62" s="67">
        <v>423600</v>
      </c>
      <c r="E62" s="187"/>
      <c r="F62" s="47"/>
      <c r="G62" s="47"/>
      <c r="H62" s="47"/>
      <c r="I62" s="187"/>
      <c r="J62" s="187"/>
      <c r="K62" s="187"/>
      <c r="L62" s="187"/>
      <c r="M62" s="10"/>
      <c r="N62" s="10"/>
      <c r="O62" s="10"/>
    </row>
    <row r="63" spans="2:15" ht="17.25">
      <c r="B63" s="67">
        <v>1123700</v>
      </c>
      <c r="C63" s="66" t="s">
        <v>95</v>
      </c>
      <c r="D63" s="67">
        <v>423700</v>
      </c>
      <c r="E63" s="187">
        <v>1500</v>
      </c>
      <c r="F63" s="47"/>
      <c r="G63" s="191"/>
      <c r="H63" s="48">
        <f>500+100+420+233+365+130+500+1200+1500-427.14</f>
        <v>4520.8599999999997</v>
      </c>
      <c r="I63" s="187">
        <f>E63+F63+G63+H63</f>
        <v>6020.86</v>
      </c>
      <c r="J63" s="187">
        <v>5529.25</v>
      </c>
      <c r="K63" s="187">
        <v>5529.25</v>
      </c>
      <c r="L63" s="187">
        <v>5639.31</v>
      </c>
      <c r="M63" s="10"/>
      <c r="N63" s="10"/>
      <c r="O63" s="10"/>
    </row>
    <row r="64" spans="2:15" ht="17.25">
      <c r="B64" s="67">
        <v>1123800</v>
      </c>
      <c r="C64" s="66" t="s">
        <v>96</v>
      </c>
      <c r="D64" s="67">
        <v>423900</v>
      </c>
      <c r="E64" s="187">
        <v>65582</v>
      </c>
      <c r="F64" s="47"/>
      <c r="G64" s="191">
        <f>-9370.5-3190</f>
        <v>-12560.5</v>
      </c>
      <c r="H64" s="48">
        <f>700-180+150-420+1000+700-840+500+380</f>
        <v>1990</v>
      </c>
      <c r="I64" s="187">
        <f>E64+F64+G64+H64</f>
        <v>55011.5</v>
      </c>
      <c r="J64" s="187">
        <v>54511.47</v>
      </c>
      <c r="K64" s="187">
        <v>54511.47</v>
      </c>
      <c r="L64" s="187">
        <v>54511.47</v>
      </c>
      <c r="M64" s="10"/>
      <c r="N64" s="10"/>
      <c r="O64" s="10"/>
    </row>
    <row r="65" spans="2:15" ht="17.25">
      <c r="B65" s="67">
        <v>1124000</v>
      </c>
      <c r="C65" s="68" t="s">
        <v>55</v>
      </c>
      <c r="D65" s="67" t="s">
        <v>28</v>
      </c>
      <c r="E65" s="187"/>
      <c r="F65" s="47"/>
      <c r="G65" s="47"/>
      <c r="H65" s="47"/>
      <c r="I65" s="187"/>
      <c r="J65" s="187"/>
      <c r="K65" s="187"/>
      <c r="L65" s="187"/>
      <c r="M65" s="10"/>
      <c r="N65" s="10"/>
      <c r="O65" s="10"/>
    </row>
    <row r="66" spans="2:15" ht="17.25">
      <c r="B66" s="67">
        <v>1124100</v>
      </c>
      <c r="C66" s="66" t="s">
        <v>97</v>
      </c>
      <c r="D66" s="67">
        <v>424100</v>
      </c>
      <c r="E66" s="187"/>
      <c r="F66" s="47"/>
      <c r="G66" s="47"/>
      <c r="H66" s="47"/>
      <c r="I66" s="187"/>
      <c r="J66" s="187"/>
      <c r="K66" s="187"/>
      <c r="L66" s="187"/>
      <c r="M66" s="10"/>
      <c r="N66" s="10"/>
      <c r="O66" s="10"/>
    </row>
    <row r="67" spans="2:15" ht="17.25">
      <c r="B67" s="67">
        <v>1125000</v>
      </c>
      <c r="C67" s="68" t="s">
        <v>56</v>
      </c>
      <c r="D67" s="67" t="s">
        <v>28</v>
      </c>
      <c r="E67" s="187">
        <f>E68+E69</f>
        <v>29500</v>
      </c>
      <c r="F67" s="48">
        <f>F68+F69</f>
        <v>0</v>
      </c>
      <c r="G67" s="191">
        <f>G68+G69</f>
        <v>-14069.5</v>
      </c>
      <c r="H67" s="48">
        <f>H68+H69</f>
        <v>22</v>
      </c>
      <c r="I67" s="187">
        <f>E67+F67+G67+H67</f>
        <v>15452.5</v>
      </c>
      <c r="J67" s="187">
        <f>J68+J69</f>
        <v>10332.86</v>
      </c>
      <c r="K67" s="187">
        <f>K68+K69</f>
        <v>10332.86</v>
      </c>
      <c r="L67" s="187">
        <f>L68+L69</f>
        <v>10332.86</v>
      </c>
      <c r="M67" s="10"/>
      <c r="N67" s="10"/>
      <c r="O67" s="10"/>
    </row>
    <row r="68" spans="2:15" ht="17.25">
      <c r="B68" s="67">
        <v>1125100</v>
      </c>
      <c r="C68" s="66" t="s">
        <v>98</v>
      </c>
      <c r="D68" s="67">
        <v>425100</v>
      </c>
      <c r="E68" s="187">
        <v>24000</v>
      </c>
      <c r="F68" s="47"/>
      <c r="G68" s="156">
        <f>-10320</f>
        <v>-10320</v>
      </c>
      <c r="H68" s="47"/>
      <c r="I68" s="187">
        <f t="shared" ref="I68:I75" si="1">E68+F68+G68+H68</f>
        <v>13680</v>
      </c>
      <c r="J68" s="187">
        <v>9120</v>
      </c>
      <c r="K68" s="187">
        <v>9120</v>
      </c>
      <c r="L68" s="187">
        <v>9120</v>
      </c>
      <c r="M68" s="10"/>
      <c r="N68" s="10"/>
      <c r="O68" s="10"/>
    </row>
    <row r="69" spans="2:15" ht="17.25">
      <c r="B69" s="67">
        <v>1125200</v>
      </c>
      <c r="C69" s="66" t="s">
        <v>99</v>
      </c>
      <c r="D69" s="67">
        <v>425200</v>
      </c>
      <c r="E69" s="187">
        <v>5500</v>
      </c>
      <c r="F69" s="47"/>
      <c r="G69" s="191">
        <f>-2249.5-1500</f>
        <v>-3749.5</v>
      </c>
      <c r="H69" s="191">
        <v>22</v>
      </c>
      <c r="I69" s="187">
        <f t="shared" si="1"/>
        <v>1772.5</v>
      </c>
      <c r="J69" s="187">
        <v>1212.8599999999999</v>
      </c>
      <c r="K69" s="187">
        <v>1212.8599999999999</v>
      </c>
      <c r="L69" s="187">
        <v>1212.8599999999999</v>
      </c>
      <c r="M69" s="10"/>
      <c r="N69" s="10"/>
      <c r="O69" s="10"/>
    </row>
    <row r="70" spans="2:15" ht="17.25">
      <c r="B70" s="67">
        <v>1126000</v>
      </c>
      <c r="C70" s="68" t="s">
        <v>100</v>
      </c>
      <c r="D70" s="67" t="s">
        <v>28</v>
      </c>
      <c r="E70" s="187">
        <f>E71+E72+E73+E74</f>
        <v>19928.2</v>
      </c>
      <c r="F70" s="48">
        <f>F71+F72+F73+F74</f>
        <v>0</v>
      </c>
      <c r="G70" s="191">
        <f>G71+G72+G73+G74</f>
        <v>-7712.2000000000007</v>
      </c>
      <c r="H70" s="223">
        <f>H71+H72+H73+H74</f>
        <v>5437.2099999999991</v>
      </c>
      <c r="I70" s="187">
        <f t="shared" si="1"/>
        <v>17653.21</v>
      </c>
      <c r="J70" s="187">
        <f>J71+J72+J73+J74</f>
        <v>17467.96</v>
      </c>
      <c r="K70" s="187">
        <f t="shared" ref="K70:L70" si="2">K71+K72+K73+K74</f>
        <v>17467.96</v>
      </c>
      <c r="L70" s="187">
        <f t="shared" si="2"/>
        <v>14394.4</v>
      </c>
      <c r="M70" s="10"/>
      <c r="N70" s="10"/>
      <c r="O70" s="10"/>
    </row>
    <row r="71" spans="2:15" ht="17.25">
      <c r="B71" s="67">
        <v>1126100</v>
      </c>
      <c r="C71" s="66" t="s">
        <v>101</v>
      </c>
      <c r="D71" s="67">
        <v>426100</v>
      </c>
      <c r="E71" s="187">
        <v>15315.8</v>
      </c>
      <c r="F71" s="47"/>
      <c r="G71" s="191">
        <f>-5811-844.8</f>
        <v>-6655.8</v>
      </c>
      <c r="H71" s="187">
        <f>370+255+427.14</f>
        <v>1052.1399999999999</v>
      </c>
      <c r="I71" s="187">
        <f t="shared" si="1"/>
        <v>9712.14</v>
      </c>
      <c r="J71" s="187">
        <v>9603.4599999999991</v>
      </c>
      <c r="K71" s="187">
        <v>9603.4599999999991</v>
      </c>
      <c r="L71" s="187">
        <v>9607.33</v>
      </c>
      <c r="M71" s="10"/>
      <c r="N71" s="10"/>
      <c r="O71" s="10"/>
    </row>
    <row r="72" spans="2:15" ht="17.25">
      <c r="B72" s="67">
        <v>1126400</v>
      </c>
      <c r="C72" s="66" t="s">
        <v>102</v>
      </c>
      <c r="D72" s="67">
        <v>426400</v>
      </c>
      <c r="E72" s="187">
        <v>3556</v>
      </c>
      <c r="F72" s="47"/>
      <c r="G72" s="191"/>
      <c r="H72" s="187">
        <f>1000+80.4</f>
        <v>1080.4000000000001</v>
      </c>
      <c r="I72" s="187">
        <f t="shared" si="1"/>
        <v>4636.3999999999996</v>
      </c>
      <c r="J72" s="187">
        <v>4593.54</v>
      </c>
      <c r="K72" s="187">
        <v>4593.54</v>
      </c>
      <c r="L72" s="187">
        <v>3632.36</v>
      </c>
      <c r="M72" s="10"/>
      <c r="N72" s="10"/>
      <c r="O72" s="10"/>
    </row>
    <row r="73" spans="2:15" ht="17.25">
      <c r="B73" s="67">
        <v>1126700</v>
      </c>
      <c r="C73" s="66" t="s">
        <v>103</v>
      </c>
      <c r="D73" s="67">
        <v>426700</v>
      </c>
      <c r="E73" s="187"/>
      <c r="F73" s="47"/>
      <c r="G73" s="191"/>
      <c r="H73" s="187">
        <f>267.2+639.87+210+1316.7+172+610.83</f>
        <v>3216.6</v>
      </c>
      <c r="I73" s="187">
        <f t="shared" si="1"/>
        <v>3216.6</v>
      </c>
      <c r="J73" s="187">
        <v>3183.62</v>
      </c>
      <c r="K73" s="187">
        <v>3183.62</v>
      </c>
      <c r="L73" s="187">
        <v>825.88</v>
      </c>
      <c r="M73" s="10"/>
      <c r="N73" s="10"/>
      <c r="O73" s="10"/>
    </row>
    <row r="74" spans="2:15" ht="17.25">
      <c r="B74" s="67">
        <v>1126800</v>
      </c>
      <c r="C74" s="66" t="s">
        <v>104</v>
      </c>
      <c r="D74" s="67">
        <v>426900</v>
      </c>
      <c r="E74" s="187">
        <v>1056.4000000000001</v>
      </c>
      <c r="F74" s="47"/>
      <c r="G74" s="191">
        <f>-650-406.4</f>
        <v>-1056.4000000000001</v>
      </c>
      <c r="H74" s="48">
        <v>88.07</v>
      </c>
      <c r="I74" s="187">
        <f t="shared" si="1"/>
        <v>88.07</v>
      </c>
      <c r="J74" s="187">
        <v>87.34</v>
      </c>
      <c r="K74" s="187">
        <v>87.34</v>
      </c>
      <c r="L74" s="187">
        <v>328.83</v>
      </c>
      <c r="M74" s="10"/>
      <c r="N74" s="10"/>
      <c r="O74" s="10"/>
    </row>
    <row r="75" spans="2:15" ht="40.5">
      <c r="B75" s="67">
        <v>1172000</v>
      </c>
      <c r="C75" s="68" t="s">
        <v>58</v>
      </c>
      <c r="D75" s="67" t="s">
        <v>28</v>
      </c>
      <c r="E75" s="226">
        <v>751</v>
      </c>
      <c r="F75" s="48"/>
      <c r="G75" s="226"/>
      <c r="H75" s="222"/>
      <c r="I75" s="226">
        <f t="shared" si="1"/>
        <v>751</v>
      </c>
      <c r="J75" s="226">
        <f>J78+J77</f>
        <v>623.77</v>
      </c>
      <c r="K75" s="226">
        <f>K78+K77</f>
        <v>623.77</v>
      </c>
      <c r="L75" s="226">
        <f>L78+L77</f>
        <v>623.77</v>
      </c>
      <c r="M75" s="187">
        <f>M78+M77</f>
        <v>0</v>
      </c>
      <c r="N75" s="10"/>
      <c r="O75" s="10"/>
    </row>
    <row r="76" spans="2:15" ht="17.25">
      <c r="B76" s="67">
        <v>1172100</v>
      </c>
      <c r="C76" s="66" t="s">
        <v>109</v>
      </c>
      <c r="D76" s="67">
        <v>482100</v>
      </c>
      <c r="E76" s="187"/>
      <c r="F76" s="47"/>
      <c r="G76" s="47"/>
      <c r="H76" s="47"/>
      <c r="I76" s="187"/>
      <c r="J76" s="187"/>
      <c r="K76" s="187"/>
      <c r="L76" s="187"/>
      <c r="M76" s="10"/>
      <c r="N76" s="10"/>
      <c r="O76" s="10"/>
    </row>
    <row r="77" spans="2:15" ht="17.25">
      <c r="B77" s="67">
        <v>1172200</v>
      </c>
      <c r="C77" s="66" t="s">
        <v>110</v>
      </c>
      <c r="D77" s="67">
        <v>482200</v>
      </c>
      <c r="E77" s="187"/>
      <c r="F77" s="47"/>
      <c r="G77" s="47"/>
      <c r="H77" s="47"/>
      <c r="I77" s="187"/>
      <c r="J77" s="187"/>
      <c r="K77" s="187"/>
      <c r="L77" s="187"/>
      <c r="M77" s="10"/>
      <c r="N77" s="10"/>
      <c r="O77" s="10"/>
    </row>
    <row r="78" spans="2:15" ht="17.25">
      <c r="B78" s="67">
        <v>1172300</v>
      </c>
      <c r="C78" s="66" t="s">
        <v>111</v>
      </c>
      <c r="D78" s="67">
        <v>482300</v>
      </c>
      <c r="E78" s="187"/>
      <c r="F78" s="47"/>
      <c r="G78" s="47"/>
      <c r="H78" s="47"/>
      <c r="I78" s="187"/>
      <c r="J78" s="187">
        <v>623.77</v>
      </c>
      <c r="K78" s="187">
        <v>623.77</v>
      </c>
      <c r="L78" s="187">
        <v>623.77</v>
      </c>
      <c r="M78" s="10"/>
      <c r="N78" s="10"/>
      <c r="O78" s="10"/>
    </row>
    <row r="79" spans="2:15" ht="27">
      <c r="B79" s="67">
        <v>1172400</v>
      </c>
      <c r="C79" s="66" t="s">
        <v>112</v>
      </c>
      <c r="D79" s="67">
        <v>482400</v>
      </c>
      <c r="E79" s="187"/>
      <c r="F79" s="47"/>
      <c r="G79" s="47"/>
      <c r="H79" s="47"/>
      <c r="I79" s="187"/>
      <c r="J79" s="187"/>
      <c r="K79" s="187"/>
      <c r="L79" s="187"/>
      <c r="M79" s="10"/>
      <c r="N79" s="10"/>
      <c r="O79" s="10"/>
    </row>
    <row r="80" spans="2:15" s="151" customFormat="1" ht="27">
      <c r="B80" s="4">
        <v>1175000</v>
      </c>
      <c r="C80" s="6" t="s">
        <v>269</v>
      </c>
      <c r="D80" s="4" t="s">
        <v>28</v>
      </c>
      <c r="E80" s="187"/>
      <c r="F80" s="155"/>
      <c r="G80" s="155"/>
      <c r="H80" s="133">
        <f>H81</f>
        <v>0</v>
      </c>
      <c r="I80" s="133">
        <f>E80+F80+G80+H80</f>
        <v>0</v>
      </c>
      <c r="J80" s="133">
        <f>J81</f>
        <v>0</v>
      </c>
      <c r="K80" s="133">
        <f>K81</f>
        <v>0</v>
      </c>
      <c r="L80" s="133">
        <f>L81</f>
        <v>0</v>
      </c>
      <c r="M80" s="227"/>
      <c r="N80" s="152"/>
      <c r="O80" s="152"/>
    </row>
    <row r="81" spans="2:15" s="151" customFormat="1" ht="27">
      <c r="B81" s="4">
        <v>1175100</v>
      </c>
      <c r="C81" s="66" t="s">
        <v>270</v>
      </c>
      <c r="D81" s="4">
        <v>485100</v>
      </c>
      <c r="E81" s="187"/>
      <c r="F81" s="155"/>
      <c r="G81" s="155"/>
      <c r="H81" s="133"/>
      <c r="I81" s="133"/>
      <c r="J81" s="133"/>
      <c r="K81" s="133"/>
      <c r="L81" s="133"/>
      <c r="M81" s="227"/>
      <c r="N81" s="152"/>
      <c r="O81" s="152"/>
    </row>
    <row r="82" spans="2:15" ht="17.25">
      <c r="B82" s="67">
        <v>1176000</v>
      </c>
      <c r="C82" s="68" t="s">
        <v>59</v>
      </c>
      <c r="D82" s="67" t="s">
        <v>28</v>
      </c>
      <c r="E82" s="187">
        <f>E83</f>
        <v>2768.6</v>
      </c>
      <c r="F82" s="47">
        <f>F83</f>
        <v>0</v>
      </c>
      <c r="G82" s="47">
        <f>G83</f>
        <v>0</v>
      </c>
      <c r="H82" s="156">
        <f>H83</f>
        <v>70</v>
      </c>
      <c r="I82" s="187">
        <f>E82+F82+G82+H82</f>
        <v>2838.6</v>
      </c>
      <c r="J82" s="187">
        <f>J83</f>
        <v>2831.94</v>
      </c>
      <c r="K82" s="187">
        <f>K83</f>
        <v>2831.94</v>
      </c>
      <c r="L82" s="187">
        <f>L83</f>
        <v>2831.94</v>
      </c>
      <c r="M82" s="10"/>
      <c r="N82" s="10"/>
      <c r="O82" s="10"/>
    </row>
    <row r="83" spans="2:15" ht="17.25">
      <c r="B83" s="67">
        <v>1176100</v>
      </c>
      <c r="C83" s="66" t="s">
        <v>113</v>
      </c>
      <c r="D83" s="67">
        <v>486100</v>
      </c>
      <c r="E83" s="187">
        <v>2768.6</v>
      </c>
      <c r="F83" s="47"/>
      <c r="G83" s="47"/>
      <c r="H83" s="156">
        <v>70</v>
      </c>
      <c r="I83" s="187">
        <f>E83+F83+G83+H83</f>
        <v>2838.6</v>
      </c>
      <c r="J83" s="187">
        <v>2831.94</v>
      </c>
      <c r="K83" s="187">
        <v>2831.94</v>
      </c>
      <c r="L83" s="187">
        <v>2831.94</v>
      </c>
      <c r="M83" s="10"/>
      <c r="N83" s="10"/>
      <c r="O83" s="10"/>
    </row>
    <row r="84" spans="2:15" ht="17.25">
      <c r="B84" s="67"/>
      <c r="C84" s="66" t="s">
        <v>114</v>
      </c>
      <c r="D84" s="67" t="s">
        <v>60</v>
      </c>
      <c r="E84" s="187"/>
      <c r="F84" s="47"/>
      <c r="G84" s="47"/>
      <c r="H84" s="47"/>
      <c r="I84" s="187"/>
      <c r="J84" s="187"/>
      <c r="K84" s="187"/>
      <c r="L84" s="187"/>
      <c r="M84" s="10"/>
      <c r="N84" s="10"/>
      <c r="O84" s="10"/>
    </row>
    <row r="85" spans="2:15" ht="17.25">
      <c r="B85" s="67">
        <v>1177000</v>
      </c>
      <c r="C85" s="68" t="s">
        <v>61</v>
      </c>
      <c r="D85" s="67" t="s">
        <v>28</v>
      </c>
      <c r="E85" s="187"/>
      <c r="F85" s="47"/>
      <c r="G85" s="47"/>
      <c r="H85" s="47"/>
      <c r="I85" s="187"/>
      <c r="J85" s="187"/>
      <c r="K85" s="187"/>
      <c r="L85" s="187"/>
      <c r="M85" s="10"/>
      <c r="N85" s="10"/>
      <c r="O85" s="152"/>
    </row>
    <row r="86" spans="2:15" ht="17.25">
      <c r="B86" s="67">
        <v>1177100</v>
      </c>
      <c r="C86" s="66" t="s">
        <v>115</v>
      </c>
      <c r="D86" s="67">
        <v>489100</v>
      </c>
      <c r="E86" s="187"/>
      <c r="F86" s="47"/>
      <c r="G86" s="47"/>
      <c r="H86" s="47"/>
      <c r="I86" s="187"/>
      <c r="J86" s="187"/>
      <c r="K86" s="187"/>
      <c r="L86" s="187"/>
      <c r="M86" s="10"/>
      <c r="N86" s="10"/>
      <c r="O86" s="152"/>
    </row>
    <row r="87" spans="2:15" ht="17.25">
      <c r="B87" s="67">
        <v>1000000</v>
      </c>
      <c r="C87" s="67" t="s">
        <v>64</v>
      </c>
      <c r="D87" s="67"/>
      <c r="E87" s="187">
        <f>E34</f>
        <v>2593112.5000000005</v>
      </c>
      <c r="F87" s="187">
        <f>F34</f>
        <v>0</v>
      </c>
      <c r="G87" s="191">
        <f>G34</f>
        <v>-76161.2</v>
      </c>
      <c r="H87" s="191">
        <f>H34</f>
        <v>1.8189894035458565E-12</v>
      </c>
      <c r="I87" s="187">
        <f>E87+F87+G87+H87</f>
        <v>2516951.3000000003</v>
      </c>
      <c r="J87" s="187">
        <f>J34</f>
        <v>2507077.9499999997</v>
      </c>
      <c r="K87" s="187">
        <f>K34</f>
        <v>2506715.7499999995</v>
      </c>
      <c r="L87" s="187">
        <f>L34</f>
        <v>2530174.1799999992</v>
      </c>
      <c r="M87" s="150"/>
      <c r="N87" s="150"/>
      <c r="O87" s="156"/>
    </row>
    <row r="88" spans="2:15">
      <c r="J88" s="55"/>
      <c r="K88" s="55"/>
    </row>
    <row r="89" spans="2:15" s="151" customFormat="1">
      <c r="J89" s="157"/>
      <c r="K89" s="157"/>
      <c r="L89" s="157"/>
    </row>
    <row r="91" spans="2:15" ht="16.5" customHeight="1">
      <c r="C91" s="26" t="s">
        <v>312</v>
      </c>
      <c r="D91" s="258" t="s">
        <v>66</v>
      </c>
      <c r="E91" s="258"/>
      <c r="F91" s="258"/>
      <c r="G91" s="254" t="s">
        <v>67</v>
      </c>
      <c r="H91" s="254"/>
      <c r="J91" s="259" t="s">
        <v>308</v>
      </c>
      <c r="K91" s="259"/>
      <c r="L91" s="259"/>
    </row>
    <row r="92" spans="2:15">
      <c r="C92" s="8"/>
      <c r="D92" s="8"/>
      <c r="E92" s="1"/>
      <c r="G92" s="254" t="s">
        <v>68</v>
      </c>
      <c r="H92" s="254"/>
      <c r="J92" s="254" t="s">
        <v>69</v>
      </c>
      <c r="K92" s="254"/>
      <c r="L92" s="254"/>
    </row>
    <row r="93" spans="2:15">
      <c r="C93" s="115" t="s">
        <v>70</v>
      </c>
      <c r="D93" s="8"/>
      <c r="E93" s="8"/>
      <c r="F93" s="8"/>
      <c r="G93" s="8"/>
      <c r="H93" s="8"/>
      <c r="I93" s="8"/>
    </row>
    <row r="94" spans="2:15">
      <c r="C94" s="8"/>
      <c r="D94" s="258" t="s">
        <v>71</v>
      </c>
      <c r="E94" s="258"/>
      <c r="F94" s="258"/>
      <c r="G94" s="254" t="s">
        <v>67</v>
      </c>
      <c r="H94" s="254"/>
      <c r="I94" s="7"/>
      <c r="J94" s="259" t="s">
        <v>212</v>
      </c>
      <c r="K94" s="259"/>
      <c r="L94" s="259"/>
    </row>
    <row r="95" spans="2:15">
      <c r="C95" s="8"/>
      <c r="D95" s="8"/>
      <c r="E95" s="8"/>
      <c r="F95" s="7"/>
      <c r="G95" s="254" t="s">
        <v>68</v>
      </c>
      <c r="H95" s="254"/>
      <c r="I95" s="7"/>
      <c r="J95" s="254" t="s">
        <v>69</v>
      </c>
      <c r="K95" s="254"/>
      <c r="L95" s="254"/>
    </row>
    <row r="96" spans="2:15">
      <c r="C96" s="8"/>
      <c r="D96" s="8"/>
      <c r="E96" s="8"/>
      <c r="F96" s="7"/>
      <c r="G96" s="115"/>
      <c r="H96" s="115"/>
      <c r="I96" s="7"/>
      <c r="J96" s="115"/>
      <c r="K96" s="115"/>
      <c r="L96" s="115"/>
    </row>
    <row r="97" spans="2:12">
      <c r="C97" s="8"/>
      <c r="D97" s="8"/>
      <c r="E97" s="8"/>
      <c r="F97" s="7"/>
      <c r="G97" s="115"/>
      <c r="H97" s="115"/>
      <c r="I97" s="7"/>
      <c r="J97" s="115"/>
      <c r="K97" s="115"/>
      <c r="L97" s="115"/>
    </row>
    <row r="98" spans="2:12">
      <c r="C98" s="8"/>
      <c r="D98" s="8"/>
      <c r="E98" s="8"/>
      <c r="F98" s="7"/>
      <c r="G98" s="115"/>
      <c r="H98" s="115"/>
      <c r="I98" s="7"/>
      <c r="J98" s="115"/>
      <c r="K98" s="115"/>
      <c r="L98" s="115"/>
    </row>
    <row r="99" spans="2:12">
      <c r="C99" s="8"/>
      <c r="D99" s="8"/>
      <c r="E99" s="8"/>
      <c r="F99" s="7"/>
      <c r="G99" s="115"/>
      <c r="H99" s="115"/>
      <c r="I99" s="7"/>
      <c r="J99" s="115"/>
      <c r="K99" s="115"/>
      <c r="L99" s="115"/>
    </row>
    <row r="100" spans="2:12">
      <c r="C100" s="8"/>
      <c r="D100" s="8"/>
      <c r="E100" s="8"/>
      <c r="F100" s="7"/>
      <c r="G100" s="115"/>
      <c r="H100" s="115"/>
      <c r="I100" s="7"/>
      <c r="J100" s="115"/>
      <c r="K100" s="115"/>
      <c r="L100" s="115"/>
    </row>
    <row r="101" spans="2:12">
      <c r="C101" s="8"/>
      <c r="D101" s="8"/>
      <c r="E101" s="8"/>
      <c r="F101" s="7"/>
      <c r="G101" s="115"/>
      <c r="H101" s="115"/>
      <c r="I101" s="7"/>
      <c r="J101" s="115"/>
      <c r="K101" s="115"/>
      <c r="L101" s="115"/>
    </row>
    <row r="102" spans="2:12">
      <c r="C102" s="8"/>
      <c r="D102" s="8"/>
      <c r="E102" s="8"/>
      <c r="F102" s="7"/>
      <c r="G102" s="115"/>
      <c r="H102" s="115"/>
      <c r="I102" s="7"/>
      <c r="J102" s="115"/>
      <c r="K102" s="115"/>
      <c r="L102" s="115"/>
    </row>
    <row r="103" spans="2:12">
      <c r="C103" s="8"/>
      <c r="D103" s="8"/>
      <c r="E103" s="8"/>
      <c r="F103" s="7"/>
      <c r="G103" s="54"/>
      <c r="H103" s="54"/>
      <c r="I103" s="7"/>
      <c r="J103" s="54"/>
      <c r="K103" s="54"/>
      <c r="L103" s="54"/>
    </row>
    <row r="104" spans="2:12">
      <c r="C104" s="8"/>
      <c r="D104" s="8"/>
      <c r="E104" s="8"/>
      <c r="F104" s="7"/>
      <c r="G104" s="121"/>
      <c r="H104" s="121"/>
      <c r="I104" s="7"/>
      <c r="J104" s="121"/>
      <c r="K104" s="121"/>
      <c r="L104" s="121"/>
    </row>
    <row r="105" spans="2:12">
      <c r="C105" s="8"/>
      <c r="D105" s="8"/>
      <c r="E105" s="8"/>
      <c r="F105" s="7"/>
      <c r="G105" s="121"/>
      <c r="H105" s="121"/>
      <c r="I105" s="7"/>
      <c r="J105" s="121"/>
      <c r="K105" s="121"/>
      <c r="L105" s="121"/>
    </row>
    <row r="106" spans="2:12">
      <c r="C106" s="8"/>
      <c r="D106" s="8"/>
      <c r="E106" s="8"/>
      <c r="F106" s="7"/>
      <c r="G106" s="121"/>
      <c r="H106" s="121"/>
      <c r="I106" s="7"/>
      <c r="J106" s="121"/>
      <c r="K106" s="121"/>
      <c r="L106" s="121"/>
    </row>
    <row r="107" spans="2:12">
      <c r="C107" s="8"/>
      <c r="D107" s="8"/>
      <c r="E107" s="8"/>
      <c r="F107" s="7"/>
      <c r="G107" s="121"/>
      <c r="H107" s="121"/>
      <c r="I107" s="7"/>
      <c r="J107" s="121"/>
      <c r="K107" s="121"/>
      <c r="L107" s="121"/>
    </row>
    <row r="108" spans="2:12">
      <c r="C108" s="8"/>
      <c r="D108" s="8"/>
      <c r="E108" s="8"/>
      <c r="F108" s="7"/>
      <c r="G108" s="121"/>
      <c r="H108" s="121"/>
      <c r="I108" s="7"/>
      <c r="J108" s="121"/>
      <c r="K108" s="121"/>
      <c r="L108" s="121"/>
    </row>
    <row r="109" spans="2:12">
      <c r="C109" s="8"/>
      <c r="D109" s="8"/>
      <c r="E109" s="8"/>
      <c r="F109" s="7"/>
      <c r="G109" s="121"/>
      <c r="H109" s="121"/>
      <c r="I109" s="7"/>
      <c r="J109" s="121"/>
      <c r="K109" s="121"/>
      <c r="L109" s="121"/>
    </row>
    <row r="110" spans="2:12">
      <c r="J110" s="255" t="s">
        <v>122</v>
      </c>
      <c r="K110" s="255"/>
      <c r="L110" s="255"/>
    </row>
    <row r="111" spans="2:12" s="151" customFormat="1">
      <c r="J111" s="214"/>
      <c r="K111" s="214"/>
      <c r="L111" s="214"/>
    </row>
    <row r="112" spans="2:12">
      <c r="B112" s="256" t="s">
        <v>120</v>
      </c>
      <c r="C112" s="256"/>
      <c r="D112" s="256"/>
      <c r="E112" s="256"/>
      <c r="F112" s="256"/>
      <c r="G112" s="256"/>
      <c r="H112" s="256"/>
      <c r="I112" s="256"/>
      <c r="J112" s="256"/>
      <c r="K112" s="256"/>
      <c r="L112" s="256"/>
    </row>
    <row r="113" spans="2:14">
      <c r="B113" s="256" t="s">
        <v>121</v>
      </c>
      <c r="C113" s="256"/>
      <c r="D113" s="256"/>
      <c r="E113" s="256"/>
      <c r="F113" s="256"/>
      <c r="G113" s="256"/>
      <c r="H113" s="256"/>
      <c r="I113" s="256"/>
      <c r="J113" s="256"/>
      <c r="K113" s="256"/>
      <c r="L113" s="256"/>
    </row>
    <row r="114" spans="2:14">
      <c r="B114" s="256" t="s">
        <v>310</v>
      </c>
      <c r="C114" s="256"/>
      <c r="D114" s="256"/>
      <c r="E114" s="256"/>
      <c r="F114" s="256"/>
      <c r="G114" s="256"/>
      <c r="H114" s="256"/>
      <c r="I114" s="256"/>
      <c r="J114" s="256"/>
      <c r="K114" s="256"/>
      <c r="L114" s="256"/>
    </row>
    <row r="115" spans="2:14">
      <c r="N115" s="12"/>
    </row>
    <row r="116" spans="2:14">
      <c r="B116" s="261" t="s">
        <v>29</v>
      </c>
      <c r="C116" s="261"/>
      <c r="D116" s="16" t="s">
        <v>30</v>
      </c>
      <c r="E116" s="262" t="s">
        <v>144</v>
      </c>
      <c r="F116" s="262"/>
      <c r="G116" s="262"/>
      <c r="H116" s="262"/>
      <c r="I116" s="262"/>
      <c r="J116" s="262"/>
      <c r="K116" s="262"/>
      <c r="L116" s="262"/>
    </row>
    <row r="117" spans="2:14">
      <c r="B117" s="261"/>
      <c r="C117" s="261"/>
      <c r="D117" s="16" t="s">
        <v>31</v>
      </c>
      <c r="E117" s="262">
        <v>104021</v>
      </c>
      <c r="F117" s="262"/>
      <c r="G117" s="262"/>
      <c r="H117" s="262"/>
      <c r="I117" s="262"/>
      <c r="J117" s="262"/>
      <c r="K117" s="262"/>
      <c r="L117" s="262"/>
    </row>
    <row r="118" spans="2:14">
      <c r="B118" s="260"/>
      <c r="C118" s="260"/>
      <c r="D118" s="260"/>
      <c r="E118" s="260"/>
      <c r="F118" s="260"/>
      <c r="G118" s="260"/>
      <c r="H118" s="260"/>
      <c r="I118" s="260"/>
      <c r="J118" s="260"/>
      <c r="K118" s="260"/>
      <c r="L118" s="260"/>
    </row>
    <row r="119" spans="2:14" ht="16.5" customHeight="1">
      <c r="B119" s="261" t="s">
        <v>32</v>
      </c>
      <c r="C119" s="261"/>
      <c r="D119" s="16" t="s">
        <v>30</v>
      </c>
      <c r="E119" s="262" t="s">
        <v>144</v>
      </c>
      <c r="F119" s="262"/>
      <c r="G119" s="262"/>
      <c r="H119" s="262"/>
      <c r="I119" s="262"/>
      <c r="J119" s="262"/>
      <c r="K119" s="262"/>
      <c r="L119" s="262"/>
    </row>
    <row r="120" spans="2:14">
      <c r="B120" s="261"/>
      <c r="C120" s="261"/>
      <c r="D120" s="16" t="s">
        <v>31</v>
      </c>
      <c r="E120" s="262">
        <v>104021</v>
      </c>
      <c r="F120" s="262"/>
      <c r="G120" s="262"/>
      <c r="H120" s="262"/>
      <c r="I120" s="262"/>
      <c r="J120" s="262"/>
      <c r="K120" s="262"/>
      <c r="L120" s="262"/>
    </row>
    <row r="121" spans="2:14">
      <c r="B121" s="264"/>
      <c r="C121" s="264"/>
      <c r="D121" s="264"/>
      <c r="E121" s="264"/>
      <c r="F121" s="264"/>
      <c r="G121" s="264"/>
      <c r="H121" s="264"/>
      <c r="I121" s="264"/>
      <c r="J121" s="264"/>
      <c r="K121" s="264"/>
      <c r="L121" s="264"/>
    </row>
    <row r="122" spans="2:14">
      <c r="B122" s="261" t="s">
        <v>33</v>
      </c>
      <c r="C122" s="261"/>
      <c r="D122" s="261"/>
      <c r="E122" s="262" t="s">
        <v>144</v>
      </c>
      <c r="F122" s="262"/>
      <c r="G122" s="262"/>
      <c r="H122" s="262"/>
      <c r="I122" s="262"/>
      <c r="J122" s="262"/>
      <c r="K122" s="262"/>
      <c r="L122" s="262"/>
    </row>
    <row r="123" spans="2:14">
      <c r="B123" s="260"/>
      <c r="C123" s="260"/>
      <c r="D123" s="260"/>
      <c r="E123" s="260"/>
      <c r="F123" s="260"/>
      <c r="G123" s="260"/>
      <c r="H123" s="260"/>
      <c r="I123" s="260"/>
      <c r="J123" s="260"/>
      <c r="K123" s="260"/>
      <c r="L123" s="260"/>
    </row>
    <row r="124" spans="2:14">
      <c r="B124" s="261" t="s">
        <v>34</v>
      </c>
      <c r="C124" s="261"/>
      <c r="D124" s="261"/>
      <c r="E124" s="262">
        <v>1006</v>
      </c>
      <c r="F124" s="262"/>
      <c r="G124" s="262"/>
      <c r="H124" s="262"/>
      <c r="I124" s="262"/>
      <c r="J124" s="262"/>
      <c r="K124" s="262"/>
      <c r="L124" s="262"/>
    </row>
    <row r="125" spans="2:14">
      <c r="B125" s="264"/>
      <c r="C125" s="264"/>
      <c r="D125" s="264"/>
      <c r="E125" s="264"/>
      <c r="F125" s="264"/>
      <c r="G125" s="264"/>
      <c r="H125" s="264"/>
      <c r="I125" s="264"/>
      <c r="J125" s="264"/>
      <c r="K125" s="264"/>
      <c r="L125" s="264"/>
    </row>
    <row r="126" spans="2:14">
      <c r="B126" s="261" t="s">
        <v>35</v>
      </c>
      <c r="C126" s="261"/>
      <c r="D126" s="261"/>
      <c r="E126" s="262">
        <v>1</v>
      </c>
      <c r="F126" s="262"/>
      <c r="G126" s="262"/>
      <c r="H126" s="262"/>
      <c r="I126" s="262"/>
      <c r="J126" s="262"/>
      <c r="K126" s="262"/>
      <c r="L126" s="262"/>
    </row>
    <row r="127" spans="2:14">
      <c r="B127" s="260"/>
      <c r="C127" s="260"/>
      <c r="D127" s="260"/>
      <c r="E127" s="260"/>
      <c r="F127" s="260"/>
      <c r="G127" s="260"/>
      <c r="H127" s="260"/>
      <c r="I127" s="260"/>
      <c r="J127" s="260"/>
      <c r="K127" s="260"/>
      <c r="L127" s="260"/>
    </row>
    <row r="128" spans="2:14">
      <c r="B128" s="265" t="s">
        <v>36</v>
      </c>
      <c r="C128" s="265"/>
      <c r="D128" s="16" t="s">
        <v>37</v>
      </c>
      <c r="E128" s="276" t="s">
        <v>142</v>
      </c>
      <c r="F128" s="276"/>
      <c r="G128" s="276"/>
      <c r="H128" s="276"/>
      <c r="I128" s="276"/>
      <c r="J128" s="276"/>
      <c r="K128" s="276"/>
      <c r="L128" s="276"/>
    </row>
    <row r="129" spans="2:15">
      <c r="B129" s="265"/>
      <c r="C129" s="265"/>
      <c r="D129" s="16" t="s">
        <v>38</v>
      </c>
      <c r="E129" s="276" t="s">
        <v>142</v>
      </c>
      <c r="F129" s="276"/>
      <c r="G129" s="276"/>
      <c r="H129" s="276"/>
      <c r="I129" s="276"/>
      <c r="J129" s="276"/>
      <c r="K129" s="276"/>
      <c r="L129" s="276"/>
    </row>
    <row r="130" spans="2:15">
      <c r="B130" s="265"/>
      <c r="C130" s="265"/>
      <c r="D130" s="16" t="s">
        <v>39</v>
      </c>
      <c r="E130" s="276" t="s">
        <v>143</v>
      </c>
      <c r="F130" s="276"/>
      <c r="G130" s="276"/>
      <c r="H130" s="276"/>
      <c r="I130" s="276"/>
      <c r="J130" s="276"/>
      <c r="K130" s="276"/>
      <c r="L130" s="276"/>
    </row>
    <row r="131" spans="2:15" ht="16.5" customHeight="1">
      <c r="B131" s="277"/>
      <c r="C131" s="277"/>
      <c r="D131" s="277"/>
      <c r="E131" s="277"/>
      <c r="F131" s="277"/>
      <c r="G131" s="277"/>
      <c r="H131" s="277"/>
      <c r="I131" s="277"/>
      <c r="J131" s="277"/>
      <c r="K131" s="277"/>
      <c r="L131" s="277"/>
    </row>
    <row r="132" spans="2:15" ht="27">
      <c r="B132" s="267" t="s">
        <v>40</v>
      </c>
      <c r="C132" s="268"/>
      <c r="D132" s="16" t="s">
        <v>41</v>
      </c>
      <c r="E132" s="273" t="s">
        <v>146</v>
      </c>
      <c r="F132" s="274"/>
      <c r="G132" s="274"/>
      <c r="H132" s="274"/>
      <c r="I132" s="274"/>
      <c r="J132" s="274"/>
      <c r="K132" s="274"/>
      <c r="L132" s="275"/>
    </row>
    <row r="133" spans="2:15" ht="27">
      <c r="B133" s="269"/>
      <c r="C133" s="270"/>
      <c r="D133" s="16" t="s">
        <v>42</v>
      </c>
      <c r="E133" s="262">
        <v>1006</v>
      </c>
      <c r="F133" s="262"/>
      <c r="G133" s="262"/>
      <c r="H133" s="262"/>
      <c r="I133" s="262"/>
      <c r="J133" s="262"/>
      <c r="K133" s="262"/>
      <c r="L133" s="262"/>
    </row>
    <row r="134" spans="2:15" ht="27">
      <c r="B134" s="269"/>
      <c r="C134" s="270"/>
      <c r="D134" s="16" t="s">
        <v>43</v>
      </c>
      <c r="E134" s="273" t="s">
        <v>147</v>
      </c>
      <c r="F134" s="274"/>
      <c r="G134" s="274"/>
      <c r="H134" s="274"/>
      <c r="I134" s="274"/>
      <c r="J134" s="274"/>
      <c r="K134" s="274"/>
      <c r="L134" s="275"/>
    </row>
    <row r="135" spans="2:15" ht="27">
      <c r="B135" s="271"/>
      <c r="C135" s="272"/>
      <c r="D135" s="16" t="s">
        <v>44</v>
      </c>
      <c r="E135" s="262">
        <v>11003</v>
      </c>
      <c r="F135" s="262"/>
      <c r="G135" s="262"/>
      <c r="H135" s="262"/>
      <c r="I135" s="262"/>
      <c r="J135" s="262"/>
      <c r="K135" s="262"/>
      <c r="L135" s="262"/>
    </row>
    <row r="136" spans="2:15">
      <c r="B136" s="260"/>
      <c r="C136" s="260"/>
      <c r="D136" s="260"/>
      <c r="E136" s="260"/>
      <c r="F136" s="260"/>
      <c r="G136" s="260"/>
      <c r="H136" s="260"/>
      <c r="I136" s="260"/>
      <c r="J136" s="260"/>
      <c r="K136" s="260"/>
      <c r="L136" s="260"/>
    </row>
    <row r="137" spans="2:15">
      <c r="B137" s="261" t="s">
        <v>45</v>
      </c>
      <c r="C137" s="261"/>
      <c r="D137" s="261"/>
      <c r="E137" s="262" t="s">
        <v>148</v>
      </c>
      <c r="F137" s="262"/>
      <c r="G137" s="262"/>
      <c r="H137" s="262"/>
      <c r="I137" s="262"/>
      <c r="J137" s="262"/>
      <c r="K137" s="262"/>
      <c r="L137" s="262"/>
    </row>
    <row r="139" spans="2:15" ht="54" customHeight="1">
      <c r="B139" s="257" t="s">
        <v>50</v>
      </c>
      <c r="C139" s="263" t="s">
        <v>1</v>
      </c>
      <c r="D139" s="263"/>
      <c r="E139" s="257" t="s">
        <v>49</v>
      </c>
      <c r="F139" s="257" t="s">
        <v>3</v>
      </c>
      <c r="G139" s="257"/>
      <c r="H139" s="257"/>
      <c r="I139" s="257" t="s">
        <v>47</v>
      </c>
      <c r="J139" s="257" t="s">
        <v>4</v>
      </c>
      <c r="K139" s="257" t="s">
        <v>5</v>
      </c>
      <c r="L139" s="257" t="s">
        <v>6</v>
      </c>
      <c r="M139" s="257" t="s">
        <v>46</v>
      </c>
      <c r="N139" s="257"/>
      <c r="O139" s="257" t="s">
        <v>7</v>
      </c>
    </row>
    <row r="140" spans="2:15" ht="54">
      <c r="B140" s="257"/>
      <c r="C140" s="17" t="s">
        <v>8</v>
      </c>
      <c r="D140" s="15" t="s">
        <v>0</v>
      </c>
      <c r="E140" s="257"/>
      <c r="F140" s="15" t="s">
        <v>48</v>
      </c>
      <c r="G140" s="15" t="s">
        <v>9</v>
      </c>
      <c r="H140" s="15" t="s">
        <v>10</v>
      </c>
      <c r="I140" s="257"/>
      <c r="J140" s="257"/>
      <c r="K140" s="257"/>
      <c r="L140" s="257"/>
      <c r="M140" s="15" t="s">
        <v>11</v>
      </c>
      <c r="N140" s="15" t="s">
        <v>12</v>
      </c>
      <c r="O140" s="257"/>
    </row>
    <row r="141" spans="2:15">
      <c r="B141" s="18" t="s">
        <v>13</v>
      </c>
      <c r="C141" s="18" t="s">
        <v>14</v>
      </c>
      <c r="D141" s="18" t="s">
        <v>15</v>
      </c>
      <c r="E141" s="18" t="s">
        <v>16</v>
      </c>
      <c r="F141" s="18" t="s">
        <v>17</v>
      </c>
      <c r="G141" s="18" t="s">
        <v>18</v>
      </c>
      <c r="H141" s="18" t="s">
        <v>19</v>
      </c>
      <c r="I141" s="18" t="s">
        <v>20</v>
      </c>
      <c r="J141" s="18" t="s">
        <v>21</v>
      </c>
      <c r="K141" s="18" t="s">
        <v>22</v>
      </c>
      <c r="L141" s="18" t="s">
        <v>23</v>
      </c>
      <c r="M141" s="18" t="s">
        <v>24</v>
      </c>
      <c r="N141" s="18" t="s">
        <v>25</v>
      </c>
      <c r="O141" s="18" t="s">
        <v>26</v>
      </c>
    </row>
    <row r="142" spans="2:15">
      <c r="B142" s="4">
        <v>1100000</v>
      </c>
      <c r="C142" s="5" t="s">
        <v>72</v>
      </c>
      <c r="D142" s="4" t="s">
        <v>28</v>
      </c>
      <c r="E142" s="183">
        <f>E144</f>
        <v>31000</v>
      </c>
      <c r="F142" s="25">
        <f t="shared" ref="F142:I142" si="3">F144</f>
        <v>0</v>
      </c>
      <c r="G142" s="25">
        <f t="shared" si="3"/>
        <v>-6758</v>
      </c>
      <c r="H142" s="25">
        <f t="shared" si="3"/>
        <v>0</v>
      </c>
      <c r="I142" s="183">
        <f t="shared" si="3"/>
        <v>24242</v>
      </c>
      <c r="J142" s="183">
        <f t="shared" ref="J142:L142" si="4">J144</f>
        <v>24225.89</v>
      </c>
      <c r="K142" s="183">
        <f t="shared" si="4"/>
        <v>24225.89</v>
      </c>
      <c r="L142" s="183">
        <f t="shared" si="4"/>
        <v>24225.89</v>
      </c>
      <c r="M142" s="10"/>
      <c r="N142" s="10"/>
      <c r="O142" s="10"/>
    </row>
    <row r="143" spans="2:15">
      <c r="B143" s="4">
        <v>1123000</v>
      </c>
      <c r="C143" s="6" t="s">
        <v>88</v>
      </c>
      <c r="D143" s="4" t="s">
        <v>28</v>
      </c>
      <c r="E143" s="183"/>
      <c r="F143" s="10"/>
      <c r="G143" s="10"/>
      <c r="H143" s="10"/>
      <c r="I143" s="183"/>
      <c r="J143" s="183"/>
      <c r="K143" s="183"/>
      <c r="L143" s="183"/>
      <c r="M143" s="10"/>
      <c r="N143" s="10"/>
      <c r="O143" s="10"/>
    </row>
    <row r="144" spans="2:15">
      <c r="B144" s="4">
        <v>1123400</v>
      </c>
      <c r="C144" s="5" t="s">
        <v>92</v>
      </c>
      <c r="D144" s="4">
        <v>423400</v>
      </c>
      <c r="E144" s="183">
        <v>31000</v>
      </c>
      <c r="F144" s="10"/>
      <c r="G144" s="25">
        <v>-6758</v>
      </c>
      <c r="I144" s="183">
        <f>E144+F144+H144+G144</f>
        <v>24242</v>
      </c>
      <c r="J144" s="183">
        <v>24225.89</v>
      </c>
      <c r="K144" s="183">
        <v>24225.89</v>
      </c>
      <c r="L144" s="183">
        <v>24225.89</v>
      </c>
      <c r="M144" s="10"/>
      <c r="N144" s="10"/>
      <c r="O144" s="10"/>
    </row>
    <row r="145" spans="2:15">
      <c r="B145" s="4">
        <v>1123500</v>
      </c>
      <c r="C145" s="5" t="s">
        <v>93</v>
      </c>
      <c r="D145" s="4">
        <v>423500</v>
      </c>
      <c r="E145" s="183"/>
      <c r="F145" s="10"/>
      <c r="G145" s="10"/>
      <c r="H145" s="10"/>
      <c r="I145" s="183"/>
      <c r="J145" s="183"/>
      <c r="K145" s="183"/>
      <c r="L145" s="183"/>
      <c r="M145" s="10"/>
      <c r="N145" s="10"/>
      <c r="O145" s="10"/>
    </row>
    <row r="146" spans="2:15">
      <c r="B146" s="4">
        <v>1123600</v>
      </c>
      <c r="C146" s="5" t="s">
        <v>94</v>
      </c>
      <c r="D146" s="4">
        <v>423600</v>
      </c>
      <c r="E146" s="183"/>
      <c r="F146" s="10"/>
      <c r="G146" s="10"/>
      <c r="H146" s="10"/>
      <c r="I146" s="183"/>
      <c r="J146" s="183"/>
      <c r="K146" s="183"/>
      <c r="L146" s="183"/>
      <c r="M146" s="10"/>
      <c r="N146" s="10"/>
      <c r="O146" s="10"/>
    </row>
    <row r="147" spans="2:15">
      <c r="B147" s="4">
        <v>1123800</v>
      </c>
      <c r="C147" s="5" t="s">
        <v>96</v>
      </c>
      <c r="D147" s="4">
        <v>423900</v>
      </c>
      <c r="E147" s="183"/>
      <c r="F147" s="10"/>
      <c r="G147" s="10"/>
      <c r="H147" s="10"/>
      <c r="I147" s="183"/>
      <c r="J147" s="183"/>
      <c r="K147" s="183"/>
      <c r="L147" s="183"/>
      <c r="M147" s="10"/>
      <c r="N147" s="10"/>
      <c r="O147" s="10"/>
    </row>
    <row r="148" spans="2:15">
      <c r="B148" s="4">
        <v>1000000</v>
      </c>
      <c r="C148" s="4" t="s">
        <v>193</v>
      </c>
      <c r="D148" s="4"/>
      <c r="E148" s="183">
        <f>E142</f>
        <v>31000</v>
      </c>
      <c r="F148" s="25">
        <f t="shared" ref="F148:H148" si="5">F142</f>
        <v>0</v>
      </c>
      <c r="G148" s="25">
        <f t="shared" si="5"/>
        <v>-6758</v>
      </c>
      <c r="H148" s="25">
        <f t="shared" si="5"/>
        <v>0</v>
      </c>
      <c r="I148" s="183">
        <f>I142</f>
        <v>24242</v>
      </c>
      <c r="J148" s="183">
        <f>J142</f>
        <v>24225.89</v>
      </c>
      <c r="K148" s="183">
        <f>K142</f>
        <v>24225.89</v>
      </c>
      <c r="L148" s="183">
        <f>L142</f>
        <v>24225.89</v>
      </c>
      <c r="M148" s="10"/>
      <c r="N148" s="10"/>
      <c r="O148" s="10"/>
    </row>
    <row r="151" spans="2:15" ht="16.5" customHeight="1">
      <c r="C151" s="153" t="s">
        <v>312</v>
      </c>
      <c r="D151" s="258" t="s">
        <v>66</v>
      </c>
      <c r="E151" s="258"/>
      <c r="F151" s="258"/>
      <c r="G151" s="254" t="s">
        <v>67</v>
      </c>
      <c r="H151" s="254"/>
      <c r="J151" s="259" t="s">
        <v>308</v>
      </c>
      <c r="K151" s="259"/>
      <c r="L151" s="259"/>
    </row>
    <row r="152" spans="2:15">
      <c r="C152" s="8"/>
      <c r="D152" s="8"/>
      <c r="E152" s="1"/>
      <c r="G152" s="254" t="s">
        <v>68</v>
      </c>
      <c r="H152" s="254"/>
      <c r="J152" s="254" t="s">
        <v>69</v>
      </c>
      <c r="K152" s="254"/>
      <c r="L152" s="254"/>
    </row>
    <row r="153" spans="2:15">
      <c r="C153" s="14" t="s">
        <v>70</v>
      </c>
      <c r="D153" s="8"/>
      <c r="E153" s="8"/>
      <c r="F153" s="8"/>
      <c r="G153" s="8"/>
      <c r="H153" s="8"/>
      <c r="I153" s="8"/>
    </row>
    <row r="154" spans="2:15" ht="16.5" customHeight="1">
      <c r="C154" s="8"/>
      <c r="D154" s="258" t="s">
        <v>71</v>
      </c>
      <c r="E154" s="258"/>
      <c r="F154" s="258"/>
      <c r="G154" s="254" t="s">
        <v>67</v>
      </c>
      <c r="H154" s="254"/>
      <c r="I154" s="7"/>
      <c r="J154" s="259" t="s">
        <v>212</v>
      </c>
      <c r="K154" s="259"/>
      <c r="L154" s="259"/>
    </row>
    <row r="155" spans="2:15">
      <c r="C155" s="8"/>
      <c r="D155" s="8"/>
      <c r="E155" s="8"/>
      <c r="F155" s="7"/>
      <c r="G155" s="254" t="s">
        <v>68</v>
      </c>
      <c r="H155" s="254"/>
      <c r="I155" s="7"/>
      <c r="J155" s="254" t="s">
        <v>69</v>
      </c>
      <c r="K155" s="254"/>
      <c r="L155" s="254"/>
    </row>
    <row r="156" spans="2:15" s="151" customFormat="1">
      <c r="C156" s="8"/>
      <c r="D156" s="8"/>
      <c r="E156" s="8"/>
      <c r="F156" s="7"/>
      <c r="G156" s="166"/>
      <c r="H156" s="166"/>
      <c r="I156" s="7"/>
      <c r="J156" s="166"/>
      <c r="K156" s="166"/>
      <c r="L156" s="166"/>
    </row>
    <row r="157" spans="2:15" s="151" customFormat="1">
      <c r="C157" s="8"/>
      <c r="D157" s="8"/>
      <c r="E157" s="8"/>
      <c r="F157" s="7"/>
      <c r="G157" s="167"/>
      <c r="H157" s="167"/>
      <c r="I157" s="7"/>
      <c r="J157" s="167"/>
      <c r="K157" s="167"/>
      <c r="L157" s="167"/>
    </row>
    <row r="158" spans="2:15" s="151" customFormat="1">
      <c r="C158" s="8"/>
      <c r="D158" s="8"/>
      <c r="E158" s="8"/>
      <c r="F158" s="7"/>
      <c r="G158" s="167"/>
      <c r="H158" s="167"/>
      <c r="I158" s="7"/>
      <c r="J158" s="167"/>
      <c r="K158" s="167"/>
      <c r="L158" s="167"/>
    </row>
    <row r="159" spans="2:15" s="151" customFormat="1">
      <c r="C159" s="8"/>
      <c r="D159" s="8"/>
      <c r="E159" s="8"/>
      <c r="F159" s="7"/>
      <c r="G159" s="253"/>
      <c r="H159" s="253"/>
      <c r="I159" s="7"/>
      <c r="J159" s="253"/>
      <c r="K159" s="253"/>
      <c r="L159" s="253"/>
    </row>
    <row r="160" spans="2:15" s="151" customFormat="1">
      <c r="C160" s="8"/>
      <c r="D160" s="8"/>
      <c r="E160" s="8"/>
      <c r="F160" s="7"/>
      <c r="G160" s="253"/>
      <c r="H160" s="253"/>
      <c r="I160" s="7"/>
      <c r="J160" s="253"/>
      <c r="K160" s="253"/>
      <c r="L160" s="253"/>
    </row>
    <row r="161" spans="2:14" s="151" customFormat="1">
      <c r="C161" s="8"/>
      <c r="D161" s="8"/>
      <c r="E161" s="8"/>
      <c r="F161" s="7"/>
      <c r="G161" s="253"/>
      <c r="H161" s="253"/>
      <c r="I161" s="7"/>
      <c r="J161" s="253"/>
      <c r="K161" s="253"/>
      <c r="L161" s="253"/>
    </row>
    <row r="162" spans="2:14" s="151" customFormat="1">
      <c r="C162" s="8"/>
      <c r="D162" s="8"/>
      <c r="E162" s="8"/>
      <c r="F162" s="7"/>
      <c r="G162" s="253"/>
      <c r="H162" s="253"/>
      <c r="I162" s="7"/>
      <c r="J162" s="253"/>
      <c r="K162" s="253"/>
      <c r="L162" s="253"/>
    </row>
    <row r="163" spans="2:14" s="151" customFormat="1">
      <c r="C163" s="8"/>
      <c r="D163" s="8"/>
      <c r="E163" s="8"/>
      <c r="F163" s="7"/>
      <c r="G163" s="253"/>
      <c r="H163" s="253"/>
      <c r="I163" s="7"/>
      <c r="J163" s="253"/>
      <c r="K163" s="253"/>
      <c r="L163" s="253"/>
    </row>
    <row r="164" spans="2:14" s="151" customFormat="1">
      <c r="C164" s="8"/>
      <c r="D164" s="8"/>
      <c r="E164" s="8"/>
      <c r="F164" s="7"/>
      <c r="G164" s="253"/>
      <c r="H164" s="253"/>
      <c r="I164" s="7"/>
      <c r="J164" s="253"/>
      <c r="K164" s="253"/>
      <c r="L164" s="253"/>
    </row>
    <row r="165" spans="2:14" s="151" customFormat="1">
      <c r="C165" s="8"/>
      <c r="D165" s="8"/>
      <c r="E165" s="8"/>
      <c r="F165" s="7"/>
      <c r="G165" s="253"/>
      <c r="H165" s="253"/>
      <c r="I165" s="7"/>
      <c r="J165" s="253"/>
      <c r="K165" s="253"/>
      <c r="L165" s="253"/>
    </row>
    <row r="166" spans="2:14" s="151" customFormat="1">
      <c r="J166" s="255" t="s">
        <v>122</v>
      </c>
      <c r="K166" s="255"/>
      <c r="L166" s="255"/>
    </row>
    <row r="167" spans="2:14" s="151" customFormat="1">
      <c r="J167" s="171"/>
      <c r="K167" s="171"/>
      <c r="L167" s="171"/>
    </row>
    <row r="168" spans="2:14" s="151" customFormat="1">
      <c r="B168" s="256" t="s">
        <v>120</v>
      </c>
      <c r="C168" s="256"/>
      <c r="D168" s="256"/>
      <c r="E168" s="256"/>
      <c r="F168" s="256"/>
      <c r="G168" s="256"/>
      <c r="H168" s="256"/>
      <c r="I168" s="256"/>
      <c r="J168" s="256"/>
      <c r="K168" s="256"/>
      <c r="L168" s="256"/>
    </row>
    <row r="169" spans="2:14" s="151" customFormat="1">
      <c r="B169" s="256" t="s">
        <v>121</v>
      </c>
      <c r="C169" s="256"/>
      <c r="D169" s="256"/>
      <c r="E169" s="256"/>
      <c r="F169" s="256"/>
      <c r="G169" s="256"/>
      <c r="H169" s="256"/>
      <c r="I169" s="256"/>
      <c r="J169" s="256"/>
      <c r="K169" s="256"/>
      <c r="L169" s="256"/>
    </row>
    <row r="170" spans="2:14" s="151" customFormat="1">
      <c r="B170" s="256" t="s">
        <v>310</v>
      </c>
      <c r="C170" s="256"/>
      <c r="D170" s="256"/>
      <c r="E170" s="256"/>
      <c r="F170" s="256"/>
      <c r="G170" s="256"/>
      <c r="H170" s="256"/>
      <c r="I170" s="256"/>
      <c r="J170" s="256"/>
      <c r="K170" s="256"/>
      <c r="L170" s="256"/>
    </row>
    <row r="171" spans="2:14" s="151" customFormat="1">
      <c r="N171" s="12"/>
    </row>
    <row r="172" spans="2:14" s="151" customFormat="1">
      <c r="B172" s="278" t="s">
        <v>29</v>
      </c>
      <c r="C172" s="279"/>
      <c r="D172" s="170" t="s">
        <v>30</v>
      </c>
      <c r="E172" s="282" t="s">
        <v>144</v>
      </c>
      <c r="F172" s="264"/>
      <c r="G172" s="264"/>
      <c r="H172" s="264"/>
      <c r="I172" s="264"/>
      <c r="J172" s="264"/>
      <c r="K172" s="264"/>
      <c r="L172" s="283"/>
    </row>
    <row r="173" spans="2:14" s="151" customFormat="1">
      <c r="B173" s="280"/>
      <c r="C173" s="281"/>
      <c r="D173" s="170" t="s">
        <v>31</v>
      </c>
      <c r="E173" s="282">
        <v>104021</v>
      </c>
      <c r="F173" s="264"/>
      <c r="G173" s="264"/>
      <c r="H173" s="264"/>
      <c r="I173" s="264"/>
      <c r="J173" s="264"/>
      <c r="K173" s="264"/>
      <c r="L173" s="283"/>
    </row>
    <row r="174" spans="2:14" s="151" customFormat="1">
      <c r="B174" s="260"/>
      <c r="C174" s="260"/>
      <c r="D174" s="260"/>
      <c r="E174" s="260"/>
      <c r="F174" s="260"/>
      <c r="G174" s="260"/>
      <c r="H174" s="260"/>
      <c r="I174" s="260"/>
      <c r="J174" s="260"/>
      <c r="K174" s="260"/>
      <c r="L174" s="260"/>
    </row>
    <row r="175" spans="2:14" s="151" customFormat="1">
      <c r="B175" s="278" t="s">
        <v>32</v>
      </c>
      <c r="C175" s="279"/>
      <c r="D175" s="170" t="s">
        <v>30</v>
      </c>
      <c r="E175" s="282" t="s">
        <v>144</v>
      </c>
      <c r="F175" s="264"/>
      <c r="G175" s="264"/>
      <c r="H175" s="264"/>
      <c r="I175" s="264"/>
      <c r="J175" s="264"/>
      <c r="K175" s="264"/>
      <c r="L175" s="283"/>
    </row>
    <row r="176" spans="2:14" s="151" customFormat="1">
      <c r="B176" s="280"/>
      <c r="C176" s="281"/>
      <c r="D176" s="170" t="s">
        <v>31</v>
      </c>
      <c r="E176" s="282">
        <v>104021</v>
      </c>
      <c r="F176" s="264"/>
      <c r="G176" s="264"/>
      <c r="H176" s="264"/>
      <c r="I176" s="264"/>
      <c r="J176" s="264"/>
      <c r="K176" s="264"/>
      <c r="L176" s="283"/>
    </row>
    <row r="177" spans="2:12" s="151" customFormat="1">
      <c r="B177" s="264"/>
      <c r="C177" s="264"/>
      <c r="D177" s="264"/>
      <c r="E177" s="264"/>
      <c r="F177" s="264"/>
      <c r="G177" s="264"/>
      <c r="H177" s="264"/>
      <c r="I177" s="264"/>
      <c r="J177" s="264"/>
      <c r="K177" s="264"/>
      <c r="L177" s="264"/>
    </row>
    <row r="178" spans="2:12" s="151" customFormat="1">
      <c r="B178" s="284" t="s">
        <v>33</v>
      </c>
      <c r="C178" s="285"/>
      <c r="D178" s="286"/>
      <c r="E178" s="282" t="s">
        <v>144</v>
      </c>
      <c r="F178" s="264"/>
      <c r="G178" s="264"/>
      <c r="H178" s="264"/>
      <c r="I178" s="264"/>
      <c r="J178" s="264"/>
      <c r="K178" s="264"/>
      <c r="L178" s="283"/>
    </row>
    <row r="179" spans="2:12" s="151" customFormat="1">
      <c r="B179" s="260"/>
      <c r="C179" s="260"/>
      <c r="D179" s="260"/>
      <c r="E179" s="260"/>
      <c r="F179" s="260"/>
      <c r="G179" s="260"/>
      <c r="H179" s="260"/>
      <c r="I179" s="260"/>
      <c r="J179" s="260"/>
      <c r="K179" s="260"/>
      <c r="L179" s="260"/>
    </row>
    <row r="180" spans="2:12" s="151" customFormat="1">
      <c r="B180" s="284" t="s">
        <v>34</v>
      </c>
      <c r="C180" s="285"/>
      <c r="D180" s="286"/>
      <c r="E180" s="282">
        <v>1006</v>
      </c>
      <c r="F180" s="264"/>
      <c r="G180" s="264"/>
      <c r="H180" s="264"/>
      <c r="I180" s="264"/>
      <c r="J180" s="264"/>
      <c r="K180" s="264"/>
      <c r="L180" s="283"/>
    </row>
    <row r="181" spans="2:12" s="151" customFormat="1">
      <c r="B181" s="264"/>
      <c r="C181" s="264"/>
      <c r="D181" s="264"/>
      <c r="E181" s="264"/>
      <c r="F181" s="264"/>
      <c r="G181" s="264"/>
      <c r="H181" s="264"/>
      <c r="I181" s="264"/>
      <c r="J181" s="264"/>
      <c r="K181" s="264"/>
      <c r="L181" s="264"/>
    </row>
    <row r="182" spans="2:12" s="151" customFormat="1">
      <c r="B182" s="284" t="s">
        <v>35</v>
      </c>
      <c r="C182" s="285"/>
      <c r="D182" s="286"/>
      <c r="E182" s="282">
        <v>1</v>
      </c>
      <c r="F182" s="264"/>
      <c r="G182" s="264"/>
      <c r="H182" s="264"/>
      <c r="I182" s="264"/>
      <c r="J182" s="264"/>
      <c r="K182" s="264"/>
      <c r="L182" s="283"/>
    </row>
    <row r="183" spans="2:12" s="151" customFormat="1">
      <c r="B183" s="260"/>
      <c r="C183" s="260"/>
      <c r="D183" s="260"/>
      <c r="E183" s="260"/>
      <c r="F183" s="260"/>
      <c r="G183" s="260"/>
      <c r="H183" s="260"/>
      <c r="I183" s="260"/>
      <c r="J183" s="260"/>
      <c r="K183" s="260"/>
      <c r="L183" s="260"/>
    </row>
    <row r="184" spans="2:12" s="151" customFormat="1">
      <c r="B184" s="287" t="s">
        <v>36</v>
      </c>
      <c r="C184" s="288"/>
      <c r="D184" s="170" t="s">
        <v>37</v>
      </c>
      <c r="E184" s="293" t="s">
        <v>142</v>
      </c>
      <c r="F184" s="294"/>
      <c r="G184" s="294"/>
      <c r="H184" s="294"/>
      <c r="I184" s="294"/>
      <c r="J184" s="294"/>
      <c r="K184" s="294"/>
      <c r="L184" s="295"/>
    </row>
    <row r="185" spans="2:12" s="151" customFormat="1">
      <c r="B185" s="289"/>
      <c r="C185" s="290"/>
      <c r="D185" s="170" t="s">
        <v>38</v>
      </c>
      <c r="E185" s="293" t="s">
        <v>142</v>
      </c>
      <c r="F185" s="294"/>
      <c r="G185" s="294"/>
      <c r="H185" s="294"/>
      <c r="I185" s="294"/>
      <c r="J185" s="294"/>
      <c r="K185" s="294"/>
      <c r="L185" s="295"/>
    </row>
    <row r="186" spans="2:12" s="151" customFormat="1">
      <c r="B186" s="291"/>
      <c r="C186" s="292"/>
      <c r="D186" s="170" t="s">
        <v>39</v>
      </c>
      <c r="E186" s="293" t="s">
        <v>143</v>
      </c>
      <c r="F186" s="294"/>
      <c r="G186" s="294"/>
      <c r="H186" s="294"/>
      <c r="I186" s="294"/>
      <c r="J186" s="294"/>
      <c r="K186" s="294"/>
      <c r="L186" s="295"/>
    </row>
    <row r="187" spans="2:12" s="151" customFormat="1">
      <c r="B187" s="260"/>
      <c r="C187" s="260"/>
      <c r="D187" s="260"/>
      <c r="E187" s="260"/>
      <c r="F187" s="260"/>
      <c r="G187" s="260"/>
      <c r="H187" s="260"/>
      <c r="I187" s="260"/>
      <c r="J187" s="260"/>
      <c r="K187" s="260"/>
      <c r="L187" s="260"/>
    </row>
    <row r="188" spans="2:12" s="151" customFormat="1" ht="27">
      <c r="B188" s="267" t="s">
        <v>40</v>
      </c>
      <c r="C188" s="268"/>
      <c r="D188" s="170" t="s">
        <v>41</v>
      </c>
      <c r="E188" s="273" t="s">
        <v>201</v>
      </c>
      <c r="F188" s="274"/>
      <c r="G188" s="274"/>
      <c r="H188" s="274"/>
      <c r="I188" s="274"/>
      <c r="J188" s="274"/>
      <c r="K188" s="274"/>
      <c r="L188" s="275"/>
    </row>
    <row r="189" spans="2:12" s="151" customFormat="1" ht="27">
      <c r="B189" s="269"/>
      <c r="C189" s="270"/>
      <c r="D189" s="170" t="s">
        <v>42</v>
      </c>
      <c r="E189" s="282">
        <v>1006</v>
      </c>
      <c r="F189" s="264"/>
      <c r="G189" s="264"/>
      <c r="H189" s="264"/>
      <c r="I189" s="264"/>
      <c r="J189" s="264"/>
      <c r="K189" s="264"/>
      <c r="L189" s="283"/>
    </row>
    <row r="190" spans="2:12" s="151" customFormat="1" ht="27">
      <c r="B190" s="269"/>
      <c r="C190" s="270"/>
      <c r="D190" s="170" t="s">
        <v>43</v>
      </c>
      <c r="E190" s="273" t="s">
        <v>333</v>
      </c>
      <c r="F190" s="274"/>
      <c r="G190" s="274"/>
      <c r="H190" s="274"/>
      <c r="I190" s="274"/>
      <c r="J190" s="274"/>
      <c r="K190" s="274"/>
      <c r="L190" s="275"/>
    </row>
    <row r="191" spans="2:12" s="151" customFormat="1" ht="27">
      <c r="B191" s="271"/>
      <c r="C191" s="272"/>
      <c r="D191" s="170" t="s">
        <v>44</v>
      </c>
      <c r="E191" s="282">
        <v>11002</v>
      </c>
      <c r="F191" s="264"/>
      <c r="G191" s="264"/>
      <c r="H191" s="264"/>
      <c r="I191" s="264"/>
      <c r="J191" s="264"/>
      <c r="K191" s="264"/>
      <c r="L191" s="283"/>
    </row>
    <row r="192" spans="2:12" s="151" customFormat="1">
      <c r="B192" s="260"/>
      <c r="C192" s="260"/>
      <c r="D192" s="260"/>
      <c r="E192" s="260"/>
      <c r="F192" s="260"/>
      <c r="G192" s="260"/>
      <c r="H192" s="260"/>
      <c r="I192" s="260"/>
      <c r="J192" s="260"/>
      <c r="K192" s="260"/>
      <c r="L192" s="260"/>
    </row>
    <row r="193" spans="2:15" s="151" customFormat="1">
      <c r="B193" s="284" t="s">
        <v>45</v>
      </c>
      <c r="C193" s="285"/>
      <c r="D193" s="286"/>
      <c r="E193" s="282" t="s">
        <v>148</v>
      </c>
      <c r="F193" s="264"/>
      <c r="G193" s="264"/>
      <c r="H193" s="264"/>
      <c r="I193" s="264"/>
      <c r="J193" s="264"/>
      <c r="K193" s="264"/>
      <c r="L193" s="283"/>
    </row>
    <row r="194" spans="2:15" s="151" customFormat="1"/>
    <row r="195" spans="2:15" s="151" customFormat="1" ht="73.5" customHeight="1">
      <c r="B195" s="296" t="s">
        <v>50</v>
      </c>
      <c r="C195" s="298" t="s">
        <v>1</v>
      </c>
      <c r="D195" s="299"/>
      <c r="E195" s="296" t="s">
        <v>49</v>
      </c>
      <c r="F195" s="300" t="s">
        <v>3</v>
      </c>
      <c r="G195" s="301"/>
      <c r="H195" s="302"/>
      <c r="I195" s="296" t="s">
        <v>47</v>
      </c>
      <c r="J195" s="296" t="s">
        <v>4</v>
      </c>
      <c r="K195" s="296" t="s">
        <v>5</v>
      </c>
      <c r="L195" s="296" t="s">
        <v>6</v>
      </c>
      <c r="M195" s="300" t="s">
        <v>46</v>
      </c>
      <c r="N195" s="302"/>
      <c r="O195" s="257" t="s">
        <v>7</v>
      </c>
    </row>
    <row r="196" spans="2:15" s="151" customFormat="1" ht="54">
      <c r="B196" s="297"/>
      <c r="C196" s="169" t="s">
        <v>8</v>
      </c>
      <c r="D196" s="168" t="s">
        <v>0</v>
      </c>
      <c r="E196" s="297"/>
      <c r="F196" s="168" t="s">
        <v>48</v>
      </c>
      <c r="G196" s="168" t="s">
        <v>9</v>
      </c>
      <c r="H196" s="168" t="s">
        <v>10</v>
      </c>
      <c r="I196" s="297"/>
      <c r="J196" s="297"/>
      <c r="K196" s="297"/>
      <c r="L196" s="297"/>
      <c r="M196" s="168" t="s">
        <v>11</v>
      </c>
      <c r="N196" s="168" t="s">
        <v>12</v>
      </c>
      <c r="O196" s="257"/>
    </row>
    <row r="197" spans="2:15" s="151" customFormat="1">
      <c r="B197" s="172" t="s">
        <v>13</v>
      </c>
      <c r="C197" s="172" t="s">
        <v>14</v>
      </c>
      <c r="D197" s="172" t="s">
        <v>15</v>
      </c>
      <c r="E197" s="172" t="s">
        <v>16</v>
      </c>
      <c r="F197" s="172" t="s">
        <v>17</v>
      </c>
      <c r="G197" s="172" t="s">
        <v>18</v>
      </c>
      <c r="H197" s="172" t="s">
        <v>19</v>
      </c>
      <c r="I197" s="172" t="s">
        <v>20</v>
      </c>
      <c r="J197" s="172" t="s">
        <v>21</v>
      </c>
      <c r="K197" s="172" t="s">
        <v>22</v>
      </c>
      <c r="L197" s="172" t="s">
        <v>23</v>
      </c>
      <c r="M197" s="172" t="s">
        <v>24</v>
      </c>
      <c r="N197" s="172" t="s">
        <v>25</v>
      </c>
      <c r="O197" s="172" t="s">
        <v>26</v>
      </c>
    </row>
    <row r="198" spans="2:15" s="151" customFormat="1">
      <c r="B198" s="4">
        <v>1100000</v>
      </c>
      <c r="C198" s="5" t="s">
        <v>72</v>
      </c>
      <c r="D198" s="4" t="s">
        <v>28</v>
      </c>
      <c r="E198" s="183">
        <f>E199+E201</f>
        <v>6231.7</v>
      </c>
      <c r="F198" s="183">
        <f t="shared" ref="F198:H198" si="6">F199+F201</f>
        <v>0</v>
      </c>
      <c r="G198" s="183">
        <f t="shared" si="6"/>
        <v>0</v>
      </c>
      <c r="H198" s="183">
        <f t="shared" si="6"/>
        <v>0</v>
      </c>
      <c r="I198" s="183">
        <f t="shared" ref="I198:I201" si="7">E198+F198+G198+H198</f>
        <v>6231.7</v>
      </c>
      <c r="J198" s="183">
        <f>J199+J201</f>
        <v>2901.67</v>
      </c>
      <c r="K198" s="183">
        <f t="shared" ref="K198:L198" si="8">K199+K201</f>
        <v>2901.67</v>
      </c>
      <c r="L198" s="183">
        <f t="shared" si="8"/>
        <v>2901.67</v>
      </c>
      <c r="M198" s="152"/>
      <c r="N198" s="152"/>
      <c r="O198" s="152"/>
    </row>
    <row r="199" spans="2:15" s="151" customFormat="1">
      <c r="B199" s="4">
        <v>1123000</v>
      </c>
      <c r="C199" s="6" t="s">
        <v>88</v>
      </c>
      <c r="D199" s="4" t="s">
        <v>28</v>
      </c>
      <c r="E199" s="183">
        <f>E200</f>
        <v>0</v>
      </c>
      <c r="F199" s="183">
        <f t="shared" ref="F199:H199" si="9">F200</f>
        <v>0</v>
      </c>
      <c r="G199" s="183">
        <f t="shared" si="9"/>
        <v>0</v>
      </c>
      <c r="H199" s="183">
        <f t="shared" si="9"/>
        <v>0</v>
      </c>
      <c r="I199" s="183">
        <f t="shared" si="7"/>
        <v>0</v>
      </c>
      <c r="J199" s="183">
        <f>J200</f>
        <v>0</v>
      </c>
      <c r="K199" s="183">
        <f t="shared" ref="K199:L199" si="10">K200</f>
        <v>0</v>
      </c>
      <c r="L199" s="183">
        <f t="shared" si="10"/>
        <v>0</v>
      </c>
      <c r="M199" s="152"/>
      <c r="N199" s="152"/>
      <c r="O199" s="152"/>
    </row>
    <row r="200" spans="2:15" s="151" customFormat="1">
      <c r="B200" s="4">
        <v>1123800</v>
      </c>
      <c r="C200" s="5" t="s">
        <v>96</v>
      </c>
      <c r="D200" s="4">
        <v>423900</v>
      </c>
      <c r="E200" s="183"/>
      <c r="F200" s="25"/>
      <c r="G200" s="183"/>
      <c r="H200" s="183"/>
      <c r="I200" s="183">
        <f t="shared" si="7"/>
        <v>0</v>
      </c>
      <c r="J200" s="183"/>
      <c r="K200" s="183"/>
      <c r="L200" s="183"/>
      <c r="M200" s="152"/>
      <c r="N200" s="152"/>
      <c r="O200" s="152"/>
    </row>
    <row r="201" spans="2:15" s="151" customFormat="1">
      <c r="B201" s="4">
        <v>1176000</v>
      </c>
      <c r="C201" s="6" t="s">
        <v>59</v>
      </c>
      <c r="D201" s="4" t="s">
        <v>28</v>
      </c>
      <c r="E201" s="183">
        <f>E202</f>
        <v>6231.7</v>
      </c>
      <c r="F201" s="183">
        <f t="shared" ref="F201:H201" si="11">F202</f>
        <v>0</v>
      </c>
      <c r="G201" s="183">
        <f t="shared" si="11"/>
        <v>0</v>
      </c>
      <c r="H201" s="183">
        <f t="shared" si="11"/>
        <v>0</v>
      </c>
      <c r="I201" s="183">
        <f t="shared" si="7"/>
        <v>6231.7</v>
      </c>
      <c r="J201" s="183">
        <f>J202</f>
        <v>2901.67</v>
      </c>
      <c r="K201" s="183">
        <f t="shared" ref="K201:L201" si="12">K202</f>
        <v>2901.67</v>
      </c>
      <c r="L201" s="183">
        <f t="shared" si="12"/>
        <v>2901.67</v>
      </c>
      <c r="M201" s="152"/>
      <c r="N201" s="152"/>
      <c r="O201" s="152"/>
    </row>
    <row r="202" spans="2:15" s="151" customFormat="1">
      <c r="B202" s="4">
        <v>1176100</v>
      </c>
      <c r="C202" s="5" t="s">
        <v>113</v>
      </c>
      <c r="D202" s="4">
        <v>486100</v>
      </c>
      <c r="E202" s="183">
        <v>6231.7</v>
      </c>
      <c r="F202" s="152"/>
      <c r="G202" s="183"/>
      <c r="H202" s="183"/>
      <c r="I202" s="183">
        <f t="shared" ref="I202" si="13">E202+F202+G202+H202</f>
        <v>6231.7</v>
      </c>
      <c r="J202" s="183">
        <v>2901.67</v>
      </c>
      <c r="K202" s="183">
        <v>2901.67</v>
      </c>
      <c r="L202" s="183">
        <v>2901.67</v>
      </c>
      <c r="M202" s="152"/>
      <c r="N202" s="152"/>
      <c r="O202" s="152"/>
    </row>
    <row r="203" spans="2:15" s="151" customFormat="1">
      <c r="B203" s="4">
        <v>1000000</v>
      </c>
      <c r="C203" s="4" t="s">
        <v>192</v>
      </c>
      <c r="D203" s="4"/>
      <c r="E203" s="183">
        <f>E198</f>
        <v>6231.7</v>
      </c>
      <c r="F203" s="25"/>
      <c r="G203" s="183">
        <f t="shared" ref="G203:H203" si="14">G198</f>
        <v>0</v>
      </c>
      <c r="H203" s="183">
        <f t="shared" si="14"/>
        <v>0</v>
      </c>
      <c r="I203" s="183">
        <f>I198</f>
        <v>6231.7</v>
      </c>
      <c r="J203" s="183">
        <f>J198</f>
        <v>2901.67</v>
      </c>
      <c r="K203" s="183">
        <f>K198</f>
        <v>2901.67</v>
      </c>
      <c r="L203" s="183">
        <f>L198</f>
        <v>2901.67</v>
      </c>
      <c r="M203" s="152"/>
      <c r="N203" s="152"/>
      <c r="O203" s="152"/>
    </row>
    <row r="204" spans="2:15" s="151" customFormat="1">
      <c r="B204" s="56"/>
      <c r="C204" s="56"/>
      <c r="D204" s="56"/>
      <c r="E204" s="211"/>
      <c r="F204" s="57"/>
      <c r="G204" s="211"/>
      <c r="H204" s="211"/>
      <c r="I204" s="211"/>
      <c r="J204" s="211"/>
      <c r="K204" s="211"/>
      <c r="L204" s="211"/>
      <c r="M204" s="58"/>
      <c r="N204" s="58"/>
      <c r="O204" s="58"/>
    </row>
    <row r="205" spans="2:15" s="151" customFormat="1">
      <c r="B205" s="56"/>
      <c r="C205" s="56"/>
      <c r="D205" s="56"/>
      <c r="E205" s="211"/>
      <c r="F205" s="57"/>
      <c r="G205" s="211"/>
      <c r="H205" s="211"/>
      <c r="I205" s="211"/>
      <c r="J205" s="211"/>
      <c r="K205" s="211"/>
      <c r="L205" s="211"/>
      <c r="M205" s="58"/>
      <c r="N205" s="58"/>
      <c r="O205" s="58"/>
    </row>
    <row r="206" spans="2:15" s="151" customFormat="1"/>
    <row r="207" spans="2:15" s="151" customFormat="1" ht="16.5" customHeight="1">
      <c r="C207" s="153" t="s">
        <v>312</v>
      </c>
      <c r="D207" s="258" t="s">
        <v>66</v>
      </c>
      <c r="E207" s="258"/>
      <c r="F207" s="258"/>
      <c r="G207" s="254" t="s">
        <v>67</v>
      </c>
      <c r="H207" s="254"/>
      <c r="J207" s="259" t="s">
        <v>308</v>
      </c>
      <c r="K207" s="259"/>
      <c r="L207" s="259"/>
    </row>
    <row r="208" spans="2:15" s="151" customFormat="1">
      <c r="C208" s="8"/>
      <c r="D208" s="8"/>
      <c r="E208" s="1"/>
      <c r="G208" s="254" t="s">
        <v>68</v>
      </c>
      <c r="H208" s="254"/>
      <c r="J208" s="254" t="s">
        <v>69</v>
      </c>
      <c r="K208" s="254"/>
      <c r="L208" s="254"/>
    </row>
    <row r="209" spans="1:15" s="151" customFormat="1">
      <c r="C209" s="167" t="s">
        <v>70</v>
      </c>
      <c r="D209" s="8"/>
      <c r="E209" s="8"/>
      <c r="F209" s="8"/>
      <c r="G209" s="8"/>
      <c r="H209" s="8"/>
      <c r="I209" s="8"/>
    </row>
    <row r="210" spans="1:15" s="151" customFormat="1">
      <c r="C210" s="8"/>
      <c r="D210" s="258" t="s">
        <v>71</v>
      </c>
      <c r="E210" s="258"/>
      <c r="F210" s="258"/>
      <c r="G210" s="254" t="s">
        <v>67</v>
      </c>
      <c r="H210" s="254"/>
      <c r="I210" s="7"/>
      <c r="J210" s="259" t="s">
        <v>212</v>
      </c>
      <c r="K210" s="259"/>
      <c r="L210" s="259"/>
    </row>
    <row r="211" spans="1:15" s="151" customFormat="1">
      <c r="C211" s="8"/>
      <c r="D211" s="8"/>
      <c r="E211" s="8"/>
      <c r="F211" s="7"/>
      <c r="G211" s="254" t="s">
        <v>68</v>
      </c>
      <c r="H211" s="254"/>
      <c r="I211" s="7"/>
      <c r="J211" s="254" t="s">
        <v>69</v>
      </c>
      <c r="K211" s="254"/>
      <c r="L211" s="254"/>
    </row>
    <row r="212" spans="1:15" s="151" customFormat="1">
      <c r="C212" s="8"/>
      <c r="D212" s="8"/>
      <c r="E212" s="8"/>
      <c r="F212" s="7"/>
      <c r="G212" s="253"/>
      <c r="H212" s="253"/>
      <c r="I212" s="7"/>
      <c r="J212" s="253"/>
      <c r="K212" s="253"/>
      <c r="L212" s="253"/>
    </row>
    <row r="213" spans="1:15" s="151" customFormat="1">
      <c r="C213" s="8"/>
      <c r="D213" s="8"/>
      <c r="E213" s="8"/>
      <c r="F213" s="7"/>
      <c r="G213" s="253"/>
      <c r="H213" s="253"/>
      <c r="I213" s="7"/>
      <c r="J213" s="253"/>
      <c r="K213" s="253"/>
      <c r="L213" s="253"/>
    </row>
    <row r="214" spans="1:15" s="151" customFormat="1">
      <c r="C214" s="8"/>
      <c r="D214" s="8"/>
      <c r="E214" s="8"/>
      <c r="F214" s="7"/>
      <c r="G214" s="253"/>
      <c r="H214" s="253"/>
      <c r="I214" s="7"/>
      <c r="J214" s="253"/>
      <c r="K214" s="253"/>
      <c r="L214" s="253"/>
    </row>
    <row r="215" spans="1:15" s="151" customFormat="1">
      <c r="C215" s="8"/>
      <c r="D215" s="8"/>
      <c r="E215" s="8"/>
      <c r="F215" s="7"/>
      <c r="G215" s="253"/>
      <c r="H215" s="253"/>
      <c r="I215" s="7"/>
      <c r="J215" s="253"/>
      <c r="K215" s="253"/>
      <c r="L215" s="253"/>
    </row>
    <row r="216" spans="1:15" s="151" customFormat="1">
      <c r="C216" s="8"/>
      <c r="D216" s="8"/>
      <c r="E216" s="8"/>
      <c r="F216" s="7"/>
      <c r="G216" s="253"/>
      <c r="H216" s="253"/>
      <c r="I216" s="7"/>
      <c r="J216" s="253"/>
      <c r="K216" s="253"/>
      <c r="L216" s="253"/>
    </row>
    <row r="217" spans="1:15" s="151" customFormat="1">
      <c r="C217" s="8"/>
      <c r="D217" s="8"/>
      <c r="E217" s="8"/>
      <c r="F217" s="7"/>
      <c r="G217" s="253"/>
      <c r="H217" s="253"/>
      <c r="I217" s="7"/>
      <c r="J217" s="253"/>
      <c r="K217" s="253"/>
      <c r="L217" s="253"/>
    </row>
    <row r="218" spans="1:15" s="151" customFormat="1">
      <c r="C218" s="8"/>
      <c r="D218" s="8"/>
      <c r="E218" s="8"/>
      <c r="F218" s="7"/>
      <c r="G218" s="253"/>
      <c r="H218" s="253"/>
      <c r="I218" s="7"/>
      <c r="J218" s="253"/>
      <c r="K218" s="253"/>
      <c r="L218" s="253"/>
    </row>
    <row r="219" spans="1:15" s="151" customFormat="1">
      <c r="C219" s="8"/>
      <c r="D219" s="8"/>
      <c r="E219" s="8"/>
      <c r="F219" s="7"/>
      <c r="G219" s="253"/>
      <c r="H219" s="253"/>
      <c r="I219" s="7"/>
      <c r="J219" s="253"/>
      <c r="K219" s="253"/>
      <c r="L219" s="253"/>
    </row>
    <row r="220" spans="1:15" s="151" customFormat="1">
      <c r="C220" s="8"/>
      <c r="D220" s="8"/>
      <c r="E220" s="8"/>
      <c r="F220" s="7"/>
      <c r="G220" s="253"/>
      <c r="H220" s="253"/>
      <c r="I220" s="7"/>
      <c r="J220" s="253"/>
      <c r="K220" s="253"/>
      <c r="L220" s="253"/>
    </row>
    <row r="221" spans="1:15" s="151" customFormat="1">
      <c r="A221" s="9"/>
      <c r="B221" s="9"/>
      <c r="C221" s="9"/>
      <c r="D221" s="9"/>
      <c r="E221" s="9"/>
      <c r="F221" s="9"/>
      <c r="G221" s="9"/>
      <c r="H221" s="9"/>
      <c r="I221" s="9"/>
      <c r="J221" s="255" t="s">
        <v>122</v>
      </c>
      <c r="K221" s="255"/>
      <c r="L221" s="255"/>
      <c r="M221" s="9"/>
      <c r="N221" s="9"/>
      <c r="O221" s="9"/>
    </row>
    <row r="222" spans="1:15" s="151" customFormat="1">
      <c r="A222" s="9"/>
      <c r="B222" s="9"/>
      <c r="C222" s="9"/>
      <c r="D222" s="9"/>
      <c r="E222" s="9"/>
      <c r="F222" s="9"/>
      <c r="G222" s="9"/>
      <c r="H222" s="9"/>
      <c r="I222" s="9"/>
      <c r="J222" s="95"/>
      <c r="K222" s="95"/>
      <c r="L222" s="95"/>
      <c r="M222" s="9"/>
      <c r="N222" s="9"/>
      <c r="O222" s="9"/>
    </row>
    <row r="223" spans="1:15" s="151" customFormat="1">
      <c r="A223" s="9"/>
      <c r="B223" s="256" t="s">
        <v>120</v>
      </c>
      <c r="C223" s="256"/>
      <c r="D223" s="256"/>
      <c r="E223" s="256"/>
      <c r="F223" s="256"/>
      <c r="G223" s="256"/>
      <c r="H223" s="256"/>
      <c r="I223" s="256"/>
      <c r="J223" s="256"/>
      <c r="K223" s="256"/>
      <c r="L223" s="256"/>
      <c r="M223" s="9"/>
      <c r="N223" s="9"/>
      <c r="O223" s="9"/>
    </row>
    <row r="224" spans="1:15" s="151" customFormat="1">
      <c r="A224" s="9"/>
      <c r="B224" s="256" t="s">
        <v>121</v>
      </c>
      <c r="C224" s="256"/>
      <c r="D224" s="256"/>
      <c r="E224" s="256"/>
      <c r="F224" s="256"/>
      <c r="G224" s="256"/>
      <c r="H224" s="256"/>
      <c r="I224" s="256"/>
      <c r="J224" s="256"/>
      <c r="K224" s="256"/>
      <c r="L224" s="256"/>
      <c r="M224" s="9"/>
      <c r="N224" s="9"/>
      <c r="O224" s="9"/>
    </row>
    <row r="225" spans="1:15" s="151" customFormat="1">
      <c r="A225" s="9"/>
      <c r="B225" s="256" t="s">
        <v>310</v>
      </c>
      <c r="C225" s="256"/>
      <c r="D225" s="256"/>
      <c r="E225" s="256"/>
      <c r="F225" s="256"/>
      <c r="G225" s="256"/>
      <c r="H225" s="256"/>
      <c r="I225" s="256"/>
      <c r="J225" s="256"/>
      <c r="K225" s="256"/>
      <c r="L225" s="256"/>
      <c r="M225" s="9"/>
      <c r="N225" s="9"/>
      <c r="O225" s="9"/>
    </row>
    <row r="226" spans="1:15" s="151" customFormat="1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12"/>
      <c r="O226" s="9"/>
    </row>
    <row r="227" spans="1:15" s="151" customFormat="1">
      <c r="A227" s="9"/>
      <c r="B227" s="261" t="s">
        <v>29</v>
      </c>
      <c r="C227" s="261"/>
      <c r="D227" s="93" t="s">
        <v>30</v>
      </c>
      <c r="E227" s="262" t="s">
        <v>144</v>
      </c>
      <c r="F227" s="262"/>
      <c r="G227" s="262"/>
      <c r="H227" s="262"/>
      <c r="I227" s="262"/>
      <c r="J227" s="262"/>
      <c r="K227" s="262"/>
      <c r="L227" s="262"/>
      <c r="M227" s="9"/>
      <c r="N227" s="9"/>
      <c r="O227" s="9"/>
    </row>
    <row r="228" spans="1:15" s="151" customFormat="1">
      <c r="A228" s="9"/>
      <c r="B228" s="261"/>
      <c r="C228" s="261"/>
      <c r="D228" s="93" t="s">
        <v>31</v>
      </c>
      <c r="E228" s="262">
        <v>104021</v>
      </c>
      <c r="F228" s="262"/>
      <c r="G228" s="262"/>
      <c r="H228" s="262"/>
      <c r="I228" s="262"/>
      <c r="J228" s="262"/>
      <c r="K228" s="262"/>
      <c r="L228" s="262"/>
      <c r="M228" s="9"/>
      <c r="N228" s="9"/>
      <c r="O228" s="9"/>
    </row>
    <row r="229" spans="1:15" s="151" customFormat="1">
      <c r="A229" s="9"/>
      <c r="B229" s="260"/>
      <c r="C229" s="260"/>
      <c r="D229" s="260"/>
      <c r="E229" s="260"/>
      <c r="F229" s="260"/>
      <c r="G229" s="260"/>
      <c r="H229" s="260"/>
      <c r="I229" s="260"/>
      <c r="J229" s="260"/>
      <c r="K229" s="260"/>
      <c r="L229" s="260"/>
      <c r="M229" s="9"/>
      <c r="N229" s="9"/>
      <c r="O229" s="9"/>
    </row>
    <row r="230" spans="1:15" s="151" customFormat="1">
      <c r="A230" s="9"/>
      <c r="B230" s="261" t="s">
        <v>32</v>
      </c>
      <c r="C230" s="261"/>
      <c r="D230" s="93" t="s">
        <v>30</v>
      </c>
      <c r="E230" s="262" t="s">
        <v>144</v>
      </c>
      <c r="F230" s="262"/>
      <c r="G230" s="262"/>
      <c r="H230" s="262"/>
      <c r="I230" s="262"/>
      <c r="J230" s="262"/>
      <c r="K230" s="262"/>
      <c r="L230" s="262"/>
      <c r="M230" s="9"/>
      <c r="N230" s="9"/>
      <c r="O230" s="9"/>
    </row>
    <row r="231" spans="1:15" s="151" customFormat="1">
      <c r="A231" s="9"/>
      <c r="B231" s="261"/>
      <c r="C231" s="261"/>
      <c r="D231" s="93" t="s">
        <v>31</v>
      </c>
      <c r="E231" s="262">
        <v>104021</v>
      </c>
      <c r="F231" s="262"/>
      <c r="G231" s="262"/>
      <c r="H231" s="262"/>
      <c r="I231" s="262"/>
      <c r="J231" s="262"/>
      <c r="K231" s="262"/>
      <c r="L231" s="262"/>
      <c r="M231" s="9"/>
      <c r="N231" s="9"/>
      <c r="O231" s="9"/>
    </row>
    <row r="232" spans="1:15" s="151" customFormat="1">
      <c r="A232" s="9"/>
      <c r="B232" s="264"/>
      <c r="C232" s="264"/>
      <c r="D232" s="264"/>
      <c r="E232" s="264"/>
      <c r="F232" s="264"/>
      <c r="G232" s="264"/>
      <c r="H232" s="264"/>
      <c r="I232" s="264"/>
      <c r="J232" s="264"/>
      <c r="K232" s="264"/>
      <c r="L232" s="264"/>
      <c r="M232" s="9"/>
      <c r="N232" s="9"/>
      <c r="O232" s="9"/>
    </row>
    <row r="233" spans="1:15" s="151" customFormat="1">
      <c r="A233" s="9"/>
      <c r="B233" s="261" t="s">
        <v>33</v>
      </c>
      <c r="C233" s="261"/>
      <c r="D233" s="261"/>
      <c r="E233" s="262" t="s">
        <v>144</v>
      </c>
      <c r="F233" s="262"/>
      <c r="G233" s="262"/>
      <c r="H233" s="262"/>
      <c r="I233" s="262"/>
      <c r="J233" s="262"/>
      <c r="K233" s="262"/>
      <c r="L233" s="262"/>
      <c r="M233" s="9"/>
      <c r="N233" s="9"/>
      <c r="O233" s="9"/>
    </row>
    <row r="234" spans="1:15" s="151" customFormat="1">
      <c r="A234" s="9"/>
      <c r="B234" s="260"/>
      <c r="C234" s="260"/>
      <c r="D234" s="260"/>
      <c r="E234" s="260"/>
      <c r="F234" s="260"/>
      <c r="G234" s="260"/>
      <c r="H234" s="260"/>
      <c r="I234" s="260"/>
      <c r="J234" s="260"/>
      <c r="K234" s="260"/>
      <c r="L234" s="260"/>
      <c r="M234" s="9"/>
      <c r="N234" s="9"/>
      <c r="O234" s="9"/>
    </row>
    <row r="235" spans="1:15" s="151" customFormat="1">
      <c r="A235" s="9"/>
      <c r="B235" s="261" t="s">
        <v>34</v>
      </c>
      <c r="C235" s="261"/>
      <c r="D235" s="261"/>
      <c r="E235" s="262">
        <v>1006</v>
      </c>
      <c r="F235" s="262"/>
      <c r="G235" s="262"/>
      <c r="H235" s="262"/>
      <c r="I235" s="262"/>
      <c r="J235" s="262"/>
      <c r="K235" s="262"/>
      <c r="L235" s="262"/>
      <c r="M235" s="9"/>
      <c r="N235" s="9"/>
      <c r="O235" s="9"/>
    </row>
    <row r="236" spans="1:15" s="151" customFormat="1">
      <c r="A236" s="9"/>
      <c r="B236" s="264"/>
      <c r="C236" s="264"/>
      <c r="D236" s="264"/>
      <c r="E236" s="264"/>
      <c r="F236" s="264"/>
      <c r="G236" s="264"/>
      <c r="H236" s="264"/>
      <c r="I236" s="264"/>
      <c r="J236" s="264"/>
      <c r="K236" s="264"/>
      <c r="L236" s="264"/>
      <c r="M236" s="9"/>
      <c r="N236" s="9"/>
      <c r="O236" s="9"/>
    </row>
    <row r="237" spans="1:15" s="151" customFormat="1">
      <c r="A237" s="9"/>
      <c r="B237" s="261" t="s">
        <v>35</v>
      </c>
      <c r="C237" s="261"/>
      <c r="D237" s="261"/>
      <c r="E237" s="262">
        <v>1</v>
      </c>
      <c r="F237" s="262"/>
      <c r="G237" s="262"/>
      <c r="H237" s="262"/>
      <c r="I237" s="262"/>
      <c r="J237" s="262"/>
      <c r="K237" s="262"/>
      <c r="L237" s="262"/>
      <c r="M237" s="9"/>
      <c r="N237" s="9"/>
      <c r="O237" s="9"/>
    </row>
    <row r="238" spans="1:15" s="151" customFormat="1">
      <c r="A238" s="9"/>
      <c r="B238" s="260"/>
      <c r="C238" s="260"/>
      <c r="D238" s="260"/>
      <c r="E238" s="260"/>
      <c r="F238" s="260"/>
      <c r="G238" s="260"/>
      <c r="H238" s="260"/>
      <c r="I238" s="260"/>
      <c r="J238" s="260"/>
      <c r="K238" s="260"/>
      <c r="L238" s="260"/>
      <c r="M238" s="9"/>
      <c r="N238" s="9"/>
      <c r="O238" s="9"/>
    </row>
    <row r="239" spans="1:15" s="151" customFormat="1">
      <c r="A239" s="9"/>
      <c r="B239" s="265" t="s">
        <v>36</v>
      </c>
      <c r="C239" s="265"/>
      <c r="D239" s="93" t="s">
        <v>37</v>
      </c>
      <c r="E239" s="266" t="s">
        <v>142</v>
      </c>
      <c r="F239" s="266"/>
      <c r="G239" s="266"/>
      <c r="H239" s="266"/>
      <c r="I239" s="266"/>
      <c r="J239" s="266"/>
      <c r="K239" s="266"/>
      <c r="L239" s="266"/>
      <c r="M239" s="9"/>
      <c r="N239" s="9"/>
      <c r="O239" s="9"/>
    </row>
    <row r="240" spans="1:15" s="151" customFormat="1">
      <c r="A240" s="9"/>
      <c r="B240" s="265"/>
      <c r="C240" s="265"/>
      <c r="D240" s="93" t="s">
        <v>38</v>
      </c>
      <c r="E240" s="266" t="s">
        <v>142</v>
      </c>
      <c r="F240" s="266"/>
      <c r="G240" s="266"/>
      <c r="H240" s="266"/>
      <c r="I240" s="266"/>
      <c r="J240" s="266"/>
      <c r="K240" s="266"/>
      <c r="L240" s="266"/>
      <c r="M240" s="9"/>
      <c r="N240" s="9"/>
      <c r="O240" s="9"/>
    </row>
    <row r="241" spans="1:15" s="151" customFormat="1">
      <c r="A241" s="9"/>
      <c r="B241" s="265"/>
      <c r="C241" s="265"/>
      <c r="D241" s="93" t="s">
        <v>39</v>
      </c>
      <c r="E241" s="266" t="s">
        <v>143</v>
      </c>
      <c r="F241" s="266"/>
      <c r="G241" s="266"/>
      <c r="H241" s="266"/>
      <c r="I241" s="266"/>
      <c r="J241" s="266"/>
      <c r="K241" s="266"/>
      <c r="L241" s="266"/>
      <c r="M241" s="9"/>
      <c r="N241" s="9"/>
      <c r="O241" s="9"/>
    </row>
    <row r="242" spans="1:15" s="151" customFormat="1">
      <c r="A242" s="9"/>
      <c r="B242" s="260"/>
      <c r="C242" s="260"/>
      <c r="D242" s="260"/>
      <c r="E242" s="260"/>
      <c r="F242" s="260"/>
      <c r="G242" s="260"/>
      <c r="H242" s="260"/>
      <c r="I242" s="260"/>
      <c r="J242" s="260"/>
      <c r="K242" s="260"/>
      <c r="L242" s="260"/>
      <c r="M242" s="9"/>
      <c r="N242" s="9"/>
      <c r="O242" s="9"/>
    </row>
    <row r="243" spans="1:15" s="151" customFormat="1" ht="27">
      <c r="A243" s="9"/>
      <c r="B243" s="267" t="s">
        <v>40</v>
      </c>
      <c r="C243" s="268"/>
      <c r="D243" s="93" t="s">
        <v>41</v>
      </c>
      <c r="E243" s="273" t="s">
        <v>201</v>
      </c>
      <c r="F243" s="274"/>
      <c r="G243" s="274"/>
      <c r="H243" s="274"/>
      <c r="I243" s="274"/>
      <c r="J243" s="274"/>
      <c r="K243" s="274"/>
      <c r="L243" s="275"/>
      <c r="M243" s="9"/>
      <c r="N243" s="9"/>
      <c r="O243" s="9"/>
    </row>
    <row r="244" spans="1:15" s="151" customFormat="1" ht="27">
      <c r="A244" s="9"/>
      <c r="B244" s="269"/>
      <c r="C244" s="270"/>
      <c r="D244" s="93" t="s">
        <v>42</v>
      </c>
      <c r="E244" s="262">
        <v>1006</v>
      </c>
      <c r="F244" s="262"/>
      <c r="G244" s="262"/>
      <c r="H244" s="262"/>
      <c r="I244" s="262"/>
      <c r="J244" s="262"/>
      <c r="K244" s="262"/>
      <c r="L244" s="262"/>
      <c r="M244" s="9"/>
      <c r="N244" s="9"/>
      <c r="O244" s="9"/>
    </row>
    <row r="245" spans="1:15" s="151" customFormat="1" ht="27">
      <c r="A245" s="9"/>
      <c r="B245" s="269"/>
      <c r="C245" s="270"/>
      <c r="D245" s="93" t="s">
        <v>43</v>
      </c>
      <c r="E245" s="273" t="s">
        <v>334</v>
      </c>
      <c r="F245" s="274"/>
      <c r="G245" s="274"/>
      <c r="H245" s="274"/>
      <c r="I245" s="274"/>
      <c r="J245" s="274"/>
      <c r="K245" s="274"/>
      <c r="L245" s="275"/>
      <c r="M245" s="9"/>
      <c r="N245" s="9"/>
      <c r="O245" s="9"/>
    </row>
    <row r="246" spans="1:15" s="151" customFormat="1" ht="27">
      <c r="A246" s="9"/>
      <c r="B246" s="271"/>
      <c r="C246" s="272"/>
      <c r="D246" s="93" t="s">
        <v>44</v>
      </c>
      <c r="E246" s="262">
        <v>11004</v>
      </c>
      <c r="F246" s="262"/>
      <c r="G246" s="262"/>
      <c r="H246" s="262"/>
      <c r="I246" s="262"/>
      <c r="J246" s="262"/>
      <c r="K246" s="262"/>
      <c r="L246" s="262"/>
      <c r="M246" s="9"/>
      <c r="N246" s="9"/>
      <c r="O246" s="9"/>
    </row>
    <row r="247" spans="1:15" s="151" customFormat="1">
      <c r="A247" s="9"/>
      <c r="B247" s="260"/>
      <c r="C247" s="260"/>
      <c r="D247" s="260"/>
      <c r="E247" s="260"/>
      <c r="F247" s="260"/>
      <c r="G247" s="260"/>
      <c r="H247" s="260"/>
      <c r="I247" s="260"/>
      <c r="J247" s="260"/>
      <c r="K247" s="260"/>
      <c r="L247" s="260"/>
      <c r="M247" s="9"/>
      <c r="N247" s="9"/>
      <c r="O247" s="9"/>
    </row>
    <row r="248" spans="1:15" s="151" customFormat="1">
      <c r="A248" s="9"/>
      <c r="B248" s="261" t="s">
        <v>45</v>
      </c>
      <c r="C248" s="261"/>
      <c r="D248" s="261"/>
      <c r="E248" s="262" t="s">
        <v>148</v>
      </c>
      <c r="F248" s="262"/>
      <c r="G248" s="262"/>
      <c r="H248" s="262"/>
      <c r="I248" s="262"/>
      <c r="J248" s="262"/>
      <c r="K248" s="262"/>
      <c r="L248" s="262"/>
      <c r="M248" s="9"/>
      <c r="N248" s="9"/>
      <c r="O248" s="9"/>
    </row>
    <row r="249" spans="1:15" s="151" customFormat="1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</row>
    <row r="250" spans="1:15" s="151" customFormat="1" ht="69.75" customHeight="1">
      <c r="A250" s="9"/>
      <c r="B250" s="257" t="s">
        <v>50</v>
      </c>
      <c r="C250" s="263" t="s">
        <v>1</v>
      </c>
      <c r="D250" s="263"/>
      <c r="E250" s="257" t="s">
        <v>49</v>
      </c>
      <c r="F250" s="257" t="s">
        <v>3</v>
      </c>
      <c r="G250" s="257"/>
      <c r="H250" s="257"/>
      <c r="I250" s="257" t="s">
        <v>47</v>
      </c>
      <c r="J250" s="257" t="s">
        <v>4</v>
      </c>
      <c r="K250" s="257" t="s">
        <v>5</v>
      </c>
      <c r="L250" s="257" t="s">
        <v>6</v>
      </c>
      <c r="M250" s="257" t="s">
        <v>46</v>
      </c>
      <c r="N250" s="257"/>
      <c r="O250" s="257" t="s">
        <v>7</v>
      </c>
    </row>
    <row r="251" spans="1:15" s="151" customFormat="1" ht="54">
      <c r="A251" s="9"/>
      <c r="B251" s="257"/>
      <c r="C251" s="94" t="s">
        <v>8</v>
      </c>
      <c r="D251" s="92" t="s">
        <v>0</v>
      </c>
      <c r="E251" s="257"/>
      <c r="F251" s="92" t="s">
        <v>48</v>
      </c>
      <c r="G251" s="92" t="s">
        <v>9</v>
      </c>
      <c r="H251" s="92" t="s">
        <v>10</v>
      </c>
      <c r="I251" s="257"/>
      <c r="J251" s="257"/>
      <c r="K251" s="257"/>
      <c r="L251" s="257"/>
      <c r="M251" s="92" t="s">
        <v>11</v>
      </c>
      <c r="N251" s="92" t="s">
        <v>12</v>
      </c>
      <c r="O251" s="257"/>
    </row>
    <row r="252" spans="1:15" s="151" customFormat="1">
      <c r="A252" s="9"/>
      <c r="B252" s="96" t="s">
        <v>13</v>
      </c>
      <c r="C252" s="96" t="s">
        <v>14</v>
      </c>
      <c r="D252" s="96" t="s">
        <v>15</v>
      </c>
      <c r="E252" s="96" t="s">
        <v>16</v>
      </c>
      <c r="F252" s="96" t="s">
        <v>17</v>
      </c>
      <c r="G252" s="96" t="s">
        <v>18</v>
      </c>
      <c r="H252" s="96" t="s">
        <v>19</v>
      </c>
      <c r="I252" s="96" t="s">
        <v>20</v>
      </c>
      <c r="J252" s="96" t="s">
        <v>21</v>
      </c>
      <c r="K252" s="96" t="s">
        <v>22</v>
      </c>
      <c r="L252" s="96" t="s">
        <v>23</v>
      </c>
      <c r="M252" s="96" t="s">
        <v>24</v>
      </c>
      <c r="N252" s="96" t="s">
        <v>25</v>
      </c>
      <c r="O252" s="96" t="s">
        <v>26</v>
      </c>
    </row>
    <row r="253" spans="1:15" s="151" customFormat="1">
      <c r="A253" s="9"/>
      <c r="B253" s="4">
        <v>1100000</v>
      </c>
      <c r="C253" s="5" t="s">
        <v>72</v>
      </c>
      <c r="D253" s="4" t="s">
        <v>28</v>
      </c>
      <c r="E253" s="183">
        <f>E255</f>
        <v>39058.699999999997</v>
      </c>
      <c r="F253" s="25">
        <f>F255</f>
        <v>0</v>
      </c>
      <c r="G253" s="25">
        <f>G255</f>
        <v>0</v>
      </c>
      <c r="H253" s="25">
        <f>H255</f>
        <v>0</v>
      </c>
      <c r="I253" s="183">
        <f>E253+F253+G253+H253</f>
        <v>39058.699999999997</v>
      </c>
      <c r="J253" s="183">
        <f>J255</f>
        <v>33952.68</v>
      </c>
      <c r="K253" s="183">
        <f>K255</f>
        <v>33952.68</v>
      </c>
      <c r="L253" s="183">
        <f>L255</f>
        <v>33952.68</v>
      </c>
      <c r="M253" s="10"/>
      <c r="N253" s="10"/>
      <c r="O253" s="10"/>
    </row>
    <row r="254" spans="1:15" s="151" customFormat="1">
      <c r="A254" s="9"/>
      <c r="B254" s="4"/>
      <c r="C254" s="6" t="s">
        <v>59</v>
      </c>
      <c r="D254" s="4" t="s">
        <v>28</v>
      </c>
      <c r="E254" s="183"/>
      <c r="F254" s="10"/>
      <c r="G254" s="25"/>
      <c r="H254" s="10"/>
      <c r="I254" s="183"/>
      <c r="J254" s="183"/>
      <c r="K254" s="183"/>
      <c r="L254" s="183"/>
      <c r="M254" s="10"/>
      <c r="N254" s="10"/>
      <c r="O254" s="10"/>
    </row>
    <row r="255" spans="1:15" s="151" customFormat="1">
      <c r="A255" s="9"/>
      <c r="B255" s="4">
        <v>1176100</v>
      </c>
      <c r="C255" s="5" t="s">
        <v>113</v>
      </c>
      <c r="D255" s="4">
        <v>486100</v>
      </c>
      <c r="E255" s="183">
        <v>39058.699999999997</v>
      </c>
      <c r="F255" s="10"/>
      <c r="G255" s="10"/>
      <c r="H255" s="25"/>
      <c r="I255" s="183">
        <f>E255+F255+G255+H255</f>
        <v>39058.699999999997</v>
      </c>
      <c r="J255" s="183">
        <v>33952.68</v>
      </c>
      <c r="K255" s="183">
        <v>33952.68</v>
      </c>
      <c r="L255" s="183">
        <v>33952.68</v>
      </c>
      <c r="M255" s="10"/>
      <c r="N255" s="10"/>
      <c r="O255" s="10"/>
    </row>
    <row r="256" spans="1:15" s="151" customFormat="1">
      <c r="A256" s="9"/>
      <c r="B256" s="4">
        <v>1000000</v>
      </c>
      <c r="C256" s="4" t="s">
        <v>192</v>
      </c>
      <c r="D256" s="4"/>
      <c r="E256" s="183">
        <f>E253</f>
        <v>39058.699999999997</v>
      </c>
      <c r="F256" s="25"/>
      <c r="G256" s="25">
        <f>G253</f>
        <v>0</v>
      </c>
      <c r="H256" s="25">
        <f>H253</f>
        <v>0</v>
      </c>
      <c r="I256" s="183">
        <f>E256+F256+G256+H256</f>
        <v>39058.699999999997</v>
      </c>
      <c r="J256" s="183">
        <f>J253</f>
        <v>33952.68</v>
      </c>
      <c r="K256" s="183">
        <f>K253</f>
        <v>33952.68</v>
      </c>
      <c r="L256" s="183">
        <f>L253</f>
        <v>33952.68</v>
      </c>
      <c r="M256" s="10"/>
      <c r="N256" s="10"/>
      <c r="O256" s="10"/>
    </row>
    <row r="257" spans="1:15" s="151" customFormat="1">
      <c r="B257" s="56"/>
      <c r="C257" s="56"/>
      <c r="D257" s="56"/>
      <c r="E257" s="57"/>
      <c r="F257" s="57"/>
      <c r="G257" s="57"/>
      <c r="H257" s="57"/>
      <c r="I257" s="57"/>
      <c r="J257" s="57"/>
      <c r="L257" s="57"/>
      <c r="M257" s="58"/>
      <c r="N257" s="58"/>
      <c r="O257" s="58"/>
    </row>
    <row r="258" spans="1:15" s="151" customFormat="1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</row>
    <row r="259" spans="1:15" s="151" customFormat="1" ht="16.5" customHeight="1">
      <c r="A259" s="9"/>
      <c r="B259" s="9"/>
      <c r="C259" s="153" t="s">
        <v>312</v>
      </c>
      <c r="D259" s="258" t="s">
        <v>66</v>
      </c>
      <c r="E259" s="258"/>
      <c r="F259" s="258"/>
      <c r="G259" s="254" t="s">
        <v>67</v>
      </c>
      <c r="H259" s="254"/>
      <c r="I259" s="9"/>
      <c r="J259" s="259" t="s">
        <v>308</v>
      </c>
      <c r="K259" s="259"/>
      <c r="L259" s="259"/>
      <c r="M259" s="9"/>
      <c r="N259" s="9"/>
      <c r="O259" s="9"/>
    </row>
    <row r="260" spans="1:15" s="151" customFormat="1">
      <c r="A260" s="9"/>
      <c r="B260" s="9"/>
      <c r="C260" s="8"/>
      <c r="D260" s="8"/>
      <c r="E260" s="1"/>
      <c r="F260" s="9"/>
      <c r="G260" s="254" t="s">
        <v>68</v>
      </c>
      <c r="H260" s="254"/>
      <c r="I260" s="9"/>
      <c r="J260" s="254" t="s">
        <v>69</v>
      </c>
      <c r="K260" s="254"/>
      <c r="L260" s="254"/>
      <c r="M260" s="9"/>
      <c r="N260" s="9"/>
      <c r="O260" s="9"/>
    </row>
    <row r="261" spans="1:15" s="151" customFormat="1">
      <c r="A261" s="9"/>
      <c r="B261" s="9"/>
      <c r="C261" s="91" t="s">
        <v>70</v>
      </c>
      <c r="D261" s="8"/>
      <c r="E261" s="8"/>
      <c r="F261" s="8"/>
      <c r="G261" s="8"/>
      <c r="H261" s="8"/>
      <c r="I261" s="8"/>
      <c r="J261" s="9"/>
      <c r="K261" s="9"/>
      <c r="L261" s="9"/>
      <c r="M261" s="9"/>
      <c r="N261" s="9"/>
      <c r="O261" s="9"/>
    </row>
    <row r="262" spans="1:15" s="151" customFormat="1">
      <c r="A262" s="9"/>
      <c r="B262" s="9"/>
      <c r="C262" s="8"/>
      <c r="D262" s="258" t="s">
        <v>71</v>
      </c>
      <c r="E262" s="258"/>
      <c r="F262" s="258"/>
      <c r="G262" s="254" t="s">
        <v>67</v>
      </c>
      <c r="H262" s="254"/>
      <c r="I262" s="7"/>
      <c r="J262" s="259" t="s">
        <v>212</v>
      </c>
      <c r="K262" s="259"/>
      <c r="L262" s="259"/>
      <c r="M262" s="9"/>
      <c r="N262" s="9"/>
      <c r="O262" s="9"/>
    </row>
    <row r="263" spans="1:15" s="151" customFormat="1">
      <c r="A263" s="9"/>
      <c r="B263" s="9"/>
      <c r="C263" s="8"/>
      <c r="D263" s="8"/>
      <c r="E263" s="8"/>
      <c r="F263" s="7"/>
      <c r="G263" s="254" t="s">
        <v>68</v>
      </c>
      <c r="H263" s="254"/>
      <c r="I263" s="7"/>
      <c r="J263" s="254" t="s">
        <v>69</v>
      </c>
      <c r="K263" s="254"/>
      <c r="L263" s="254"/>
      <c r="M263" s="9"/>
      <c r="N263" s="9"/>
      <c r="O263" s="9"/>
    </row>
    <row r="264" spans="1:15" s="151" customFormat="1">
      <c r="C264" s="8"/>
      <c r="D264" s="8"/>
      <c r="E264" s="8"/>
      <c r="F264" s="7"/>
      <c r="G264" s="166"/>
      <c r="H264" s="166"/>
      <c r="I264" s="7"/>
      <c r="J264" s="166"/>
      <c r="K264" s="166"/>
      <c r="L264" s="166"/>
    </row>
    <row r="265" spans="1:15">
      <c r="C265" s="8"/>
      <c r="D265" s="8"/>
      <c r="E265" s="8"/>
      <c r="F265" s="7"/>
      <c r="G265" s="121"/>
      <c r="H265" s="121"/>
      <c r="I265" s="7"/>
      <c r="J265" s="121"/>
      <c r="K265" s="121"/>
      <c r="L265" s="121"/>
    </row>
    <row r="266" spans="1:15">
      <c r="C266" s="8"/>
      <c r="D266" s="8"/>
      <c r="E266" s="8"/>
      <c r="F266" s="7"/>
      <c r="G266" s="121"/>
      <c r="H266" s="121"/>
      <c r="I266" s="7"/>
      <c r="J266" s="121"/>
      <c r="K266" s="121"/>
      <c r="L266" s="121"/>
    </row>
    <row r="267" spans="1:15" s="151" customFormat="1">
      <c r="C267" s="8"/>
      <c r="D267" s="8"/>
      <c r="E267" s="8"/>
      <c r="F267" s="7"/>
      <c r="G267" s="253"/>
      <c r="H267" s="253"/>
      <c r="I267" s="7"/>
      <c r="J267" s="253"/>
      <c r="K267" s="253"/>
      <c r="L267" s="253"/>
    </row>
    <row r="268" spans="1:15" s="151" customFormat="1">
      <c r="C268" s="8"/>
      <c r="D268" s="8"/>
      <c r="E268" s="8"/>
      <c r="F268" s="7"/>
      <c r="G268" s="253"/>
      <c r="H268" s="253"/>
      <c r="I268" s="7"/>
      <c r="J268" s="253"/>
      <c r="K268" s="253"/>
      <c r="L268" s="253"/>
    </row>
    <row r="269" spans="1:15" s="151" customFormat="1">
      <c r="C269" s="8"/>
      <c r="D269" s="8"/>
      <c r="E269" s="8"/>
      <c r="F269" s="7"/>
      <c r="G269" s="253"/>
      <c r="H269" s="253"/>
      <c r="I269" s="7"/>
      <c r="J269" s="253"/>
      <c r="K269" s="253"/>
      <c r="L269" s="253"/>
    </row>
    <row r="270" spans="1:15" s="151" customFormat="1">
      <c r="C270" s="8"/>
      <c r="D270" s="8"/>
      <c r="E270" s="8"/>
      <c r="F270" s="7"/>
      <c r="G270" s="253"/>
      <c r="H270" s="253"/>
      <c r="I270" s="7"/>
      <c r="J270" s="253"/>
      <c r="K270" s="253"/>
      <c r="L270" s="253"/>
    </row>
    <row r="271" spans="1:15" s="151" customFormat="1">
      <c r="C271" s="8"/>
      <c r="D271" s="8"/>
      <c r="E271" s="8"/>
      <c r="F271" s="7"/>
      <c r="G271" s="253"/>
      <c r="H271" s="253"/>
      <c r="I271" s="7"/>
      <c r="J271" s="253"/>
      <c r="K271" s="253"/>
      <c r="L271" s="253"/>
    </row>
    <row r="272" spans="1:15" s="151" customFormat="1">
      <c r="C272" s="8"/>
      <c r="D272" s="8"/>
      <c r="E272" s="8"/>
      <c r="F272" s="7"/>
      <c r="G272" s="253"/>
      <c r="H272" s="253"/>
      <c r="I272" s="7"/>
      <c r="J272" s="253"/>
      <c r="K272" s="253"/>
      <c r="L272" s="253"/>
    </row>
    <row r="273" spans="2:14" s="151" customFormat="1">
      <c r="C273" s="8"/>
      <c r="D273" s="8"/>
      <c r="E273" s="8"/>
      <c r="F273" s="7"/>
      <c r="G273" s="253"/>
      <c r="H273" s="253"/>
      <c r="I273" s="7"/>
      <c r="J273" s="253"/>
      <c r="K273" s="253"/>
      <c r="L273" s="253"/>
    </row>
    <row r="274" spans="2:14" s="151" customFormat="1">
      <c r="C274" s="8"/>
      <c r="D274" s="8"/>
      <c r="E274" s="8"/>
      <c r="F274" s="7"/>
      <c r="G274" s="253"/>
      <c r="H274" s="253"/>
      <c r="I274" s="7"/>
      <c r="J274" s="253"/>
      <c r="K274" s="253"/>
      <c r="L274" s="253"/>
    </row>
    <row r="275" spans="2:14" s="151" customFormat="1">
      <c r="C275" s="8"/>
      <c r="D275" s="8"/>
      <c r="E275" s="8"/>
      <c r="F275" s="7"/>
      <c r="G275" s="253"/>
      <c r="H275" s="253"/>
      <c r="I275" s="7"/>
      <c r="J275" s="253"/>
      <c r="K275" s="253"/>
      <c r="L275" s="253"/>
    </row>
    <row r="276" spans="2:14">
      <c r="J276" s="255" t="s">
        <v>122</v>
      </c>
      <c r="K276" s="255"/>
      <c r="L276" s="255"/>
    </row>
    <row r="277" spans="2:14">
      <c r="J277" s="23"/>
      <c r="K277" s="23"/>
      <c r="L277" s="23"/>
    </row>
    <row r="278" spans="2:14">
      <c r="B278" s="256" t="s">
        <v>120</v>
      </c>
      <c r="C278" s="256"/>
      <c r="D278" s="256"/>
      <c r="E278" s="256"/>
      <c r="F278" s="256"/>
      <c r="G278" s="256"/>
      <c r="H278" s="256"/>
      <c r="I278" s="256"/>
      <c r="J278" s="256"/>
      <c r="K278" s="256"/>
      <c r="L278" s="256"/>
    </row>
    <row r="279" spans="2:14">
      <c r="B279" s="256" t="s">
        <v>121</v>
      </c>
      <c r="C279" s="256"/>
      <c r="D279" s="256"/>
      <c r="E279" s="256"/>
      <c r="F279" s="256"/>
      <c r="G279" s="256"/>
      <c r="H279" s="256"/>
      <c r="I279" s="256"/>
      <c r="J279" s="256"/>
      <c r="K279" s="256"/>
      <c r="L279" s="256"/>
    </row>
    <row r="280" spans="2:14">
      <c r="B280" s="256" t="s">
        <v>310</v>
      </c>
      <c r="C280" s="256"/>
      <c r="D280" s="256"/>
      <c r="E280" s="256"/>
      <c r="F280" s="256"/>
      <c r="G280" s="256"/>
      <c r="H280" s="256"/>
      <c r="I280" s="256"/>
      <c r="J280" s="256"/>
      <c r="K280" s="256"/>
      <c r="L280" s="256"/>
    </row>
    <row r="281" spans="2:14">
      <c r="N281" s="12"/>
    </row>
    <row r="282" spans="2:14">
      <c r="B282" s="261" t="s">
        <v>29</v>
      </c>
      <c r="C282" s="261"/>
      <c r="D282" s="21" t="s">
        <v>30</v>
      </c>
      <c r="E282" s="262" t="s">
        <v>144</v>
      </c>
      <c r="F282" s="262"/>
      <c r="G282" s="262"/>
      <c r="H282" s="262"/>
      <c r="I282" s="262"/>
      <c r="J282" s="262"/>
      <c r="K282" s="262"/>
      <c r="L282" s="262"/>
    </row>
    <row r="283" spans="2:14">
      <c r="B283" s="261"/>
      <c r="C283" s="261"/>
      <c r="D283" s="21" t="s">
        <v>31</v>
      </c>
      <c r="E283" s="262">
        <v>104021</v>
      </c>
      <c r="F283" s="262"/>
      <c r="G283" s="262"/>
      <c r="H283" s="262"/>
      <c r="I283" s="262"/>
      <c r="J283" s="262"/>
      <c r="K283" s="262"/>
      <c r="L283" s="262"/>
    </row>
    <row r="284" spans="2:14">
      <c r="B284" s="260"/>
      <c r="C284" s="260"/>
      <c r="D284" s="260"/>
      <c r="E284" s="260"/>
      <c r="F284" s="260"/>
      <c r="G284" s="260"/>
      <c r="H284" s="260"/>
      <c r="I284" s="260"/>
      <c r="J284" s="260"/>
      <c r="K284" s="260"/>
      <c r="L284" s="260"/>
    </row>
    <row r="285" spans="2:14">
      <c r="B285" s="261" t="s">
        <v>32</v>
      </c>
      <c r="C285" s="261"/>
      <c r="D285" s="21" t="s">
        <v>30</v>
      </c>
      <c r="E285" s="262" t="s">
        <v>144</v>
      </c>
      <c r="F285" s="262"/>
      <c r="G285" s="262"/>
      <c r="H285" s="262"/>
      <c r="I285" s="262"/>
      <c r="J285" s="262"/>
      <c r="K285" s="262"/>
      <c r="L285" s="262"/>
    </row>
    <row r="286" spans="2:14">
      <c r="B286" s="261"/>
      <c r="C286" s="261"/>
      <c r="D286" s="21" t="s">
        <v>31</v>
      </c>
      <c r="E286" s="262">
        <v>104021</v>
      </c>
      <c r="F286" s="262"/>
      <c r="G286" s="262"/>
      <c r="H286" s="262"/>
      <c r="I286" s="262"/>
      <c r="J286" s="262"/>
      <c r="K286" s="262"/>
      <c r="L286" s="262"/>
    </row>
    <row r="287" spans="2:14">
      <c r="B287" s="264"/>
      <c r="C287" s="264"/>
      <c r="D287" s="264"/>
      <c r="E287" s="264"/>
      <c r="F287" s="264"/>
      <c r="G287" s="264"/>
      <c r="H287" s="264"/>
      <c r="I287" s="264"/>
      <c r="J287" s="264"/>
      <c r="K287" s="264"/>
      <c r="L287" s="264"/>
    </row>
    <row r="288" spans="2:14">
      <c r="B288" s="261" t="s">
        <v>33</v>
      </c>
      <c r="C288" s="261"/>
      <c r="D288" s="261"/>
      <c r="E288" s="262" t="s">
        <v>144</v>
      </c>
      <c r="F288" s="262"/>
      <c r="G288" s="262"/>
      <c r="H288" s="262"/>
      <c r="I288" s="262"/>
      <c r="J288" s="262"/>
      <c r="K288" s="262"/>
      <c r="L288" s="262"/>
    </row>
    <row r="289" spans="2:12">
      <c r="B289" s="260"/>
      <c r="C289" s="260"/>
      <c r="D289" s="260"/>
      <c r="E289" s="260"/>
      <c r="F289" s="260"/>
      <c r="G289" s="260"/>
      <c r="H289" s="260"/>
      <c r="I289" s="260"/>
      <c r="J289" s="260"/>
      <c r="K289" s="260"/>
      <c r="L289" s="260"/>
    </row>
    <row r="290" spans="2:12">
      <c r="B290" s="261" t="s">
        <v>34</v>
      </c>
      <c r="C290" s="261"/>
      <c r="D290" s="261"/>
      <c r="E290" s="262">
        <v>1006</v>
      </c>
      <c r="F290" s="262"/>
      <c r="G290" s="262"/>
      <c r="H290" s="262"/>
      <c r="I290" s="262"/>
      <c r="J290" s="262"/>
      <c r="K290" s="262"/>
      <c r="L290" s="262"/>
    </row>
    <row r="291" spans="2:12">
      <c r="B291" s="264"/>
      <c r="C291" s="264"/>
      <c r="D291" s="264"/>
      <c r="E291" s="264"/>
      <c r="F291" s="264"/>
      <c r="G291" s="264"/>
      <c r="H291" s="264"/>
      <c r="I291" s="264"/>
      <c r="J291" s="264"/>
      <c r="K291" s="264"/>
      <c r="L291" s="264"/>
    </row>
    <row r="292" spans="2:12">
      <c r="B292" s="261" t="s">
        <v>35</v>
      </c>
      <c r="C292" s="261"/>
      <c r="D292" s="261"/>
      <c r="E292" s="262">
        <v>1</v>
      </c>
      <c r="F292" s="262"/>
      <c r="G292" s="262"/>
      <c r="H292" s="262"/>
      <c r="I292" s="262"/>
      <c r="J292" s="262"/>
      <c r="K292" s="262"/>
      <c r="L292" s="262"/>
    </row>
    <row r="293" spans="2:12">
      <c r="B293" s="260"/>
      <c r="C293" s="260"/>
      <c r="D293" s="260"/>
      <c r="E293" s="260"/>
      <c r="F293" s="260"/>
      <c r="G293" s="260"/>
      <c r="H293" s="260"/>
      <c r="I293" s="260"/>
      <c r="J293" s="260"/>
      <c r="K293" s="260"/>
      <c r="L293" s="260"/>
    </row>
    <row r="294" spans="2:12">
      <c r="B294" s="265" t="s">
        <v>36</v>
      </c>
      <c r="C294" s="265"/>
      <c r="D294" s="21" t="s">
        <v>37</v>
      </c>
      <c r="E294" s="276" t="s">
        <v>149</v>
      </c>
      <c r="F294" s="276"/>
      <c r="G294" s="276"/>
      <c r="H294" s="276"/>
      <c r="I294" s="276"/>
      <c r="J294" s="276"/>
      <c r="K294" s="276"/>
      <c r="L294" s="276"/>
    </row>
    <row r="295" spans="2:12">
      <c r="B295" s="265"/>
      <c r="C295" s="265"/>
      <c r="D295" s="21" t="s">
        <v>38</v>
      </c>
      <c r="E295" s="276" t="s">
        <v>150</v>
      </c>
      <c r="F295" s="276"/>
      <c r="G295" s="276"/>
      <c r="H295" s="276"/>
      <c r="I295" s="276"/>
      <c r="J295" s="276"/>
      <c r="K295" s="276"/>
      <c r="L295" s="276"/>
    </row>
    <row r="296" spans="2:12">
      <c r="B296" s="265"/>
      <c r="C296" s="265"/>
      <c r="D296" s="21" t="s">
        <v>39</v>
      </c>
      <c r="E296" s="276" t="s">
        <v>143</v>
      </c>
      <c r="F296" s="276"/>
      <c r="G296" s="276"/>
      <c r="H296" s="276"/>
      <c r="I296" s="276"/>
      <c r="J296" s="276"/>
      <c r="K296" s="276"/>
      <c r="L296" s="276"/>
    </row>
    <row r="297" spans="2:12">
      <c r="B297" s="260"/>
      <c r="C297" s="260"/>
      <c r="D297" s="260"/>
      <c r="E297" s="260"/>
      <c r="F297" s="260"/>
      <c r="G297" s="260"/>
      <c r="H297" s="260"/>
      <c r="I297" s="260"/>
      <c r="J297" s="260"/>
      <c r="K297" s="260"/>
      <c r="L297" s="260"/>
    </row>
    <row r="298" spans="2:12" ht="27">
      <c r="B298" s="267" t="s">
        <v>40</v>
      </c>
      <c r="C298" s="268"/>
      <c r="D298" s="21" t="s">
        <v>41</v>
      </c>
      <c r="E298" s="273" t="s">
        <v>151</v>
      </c>
      <c r="F298" s="274"/>
      <c r="G298" s="274"/>
      <c r="H298" s="274"/>
      <c r="I298" s="274"/>
      <c r="J298" s="274"/>
      <c r="K298" s="274"/>
      <c r="L298" s="275"/>
    </row>
    <row r="299" spans="2:12" ht="27">
      <c r="B299" s="269"/>
      <c r="C299" s="270"/>
      <c r="D299" s="21" t="s">
        <v>42</v>
      </c>
      <c r="E299" s="262">
        <v>1031</v>
      </c>
      <c r="F299" s="262"/>
      <c r="G299" s="262"/>
      <c r="H299" s="262"/>
      <c r="I299" s="262"/>
      <c r="J299" s="262"/>
      <c r="K299" s="262"/>
      <c r="L299" s="262"/>
    </row>
    <row r="300" spans="2:12" ht="27" customHeight="1">
      <c r="B300" s="269"/>
      <c r="C300" s="270"/>
      <c r="D300" s="21" t="s">
        <v>43</v>
      </c>
      <c r="E300" s="273" t="s">
        <v>151</v>
      </c>
      <c r="F300" s="274"/>
      <c r="G300" s="274"/>
      <c r="H300" s="274"/>
      <c r="I300" s="274"/>
      <c r="J300" s="274"/>
      <c r="K300" s="274"/>
      <c r="L300" s="275"/>
    </row>
    <row r="301" spans="2:12" ht="27">
      <c r="B301" s="271"/>
      <c r="C301" s="272"/>
      <c r="D301" s="21" t="s">
        <v>44</v>
      </c>
      <c r="E301" s="262">
        <v>11001</v>
      </c>
      <c r="F301" s="262"/>
      <c r="G301" s="262"/>
      <c r="H301" s="262"/>
      <c r="I301" s="262"/>
      <c r="J301" s="262"/>
      <c r="K301" s="262"/>
      <c r="L301" s="262"/>
    </row>
    <row r="302" spans="2:12">
      <c r="B302" s="260"/>
      <c r="C302" s="260"/>
      <c r="D302" s="260"/>
      <c r="E302" s="260"/>
      <c r="F302" s="260"/>
      <c r="G302" s="260"/>
      <c r="H302" s="260"/>
      <c r="I302" s="260"/>
      <c r="J302" s="260"/>
      <c r="K302" s="260"/>
      <c r="L302" s="260"/>
    </row>
    <row r="303" spans="2:12">
      <c r="B303" s="261" t="s">
        <v>45</v>
      </c>
      <c r="C303" s="261"/>
      <c r="D303" s="261"/>
      <c r="E303" s="262" t="s">
        <v>148</v>
      </c>
      <c r="F303" s="262"/>
      <c r="G303" s="262"/>
      <c r="H303" s="262"/>
      <c r="I303" s="262"/>
      <c r="J303" s="262"/>
      <c r="K303" s="262"/>
      <c r="L303" s="262"/>
    </row>
    <row r="305" spans="2:15" ht="54" customHeight="1">
      <c r="B305" s="257" t="s">
        <v>50</v>
      </c>
      <c r="C305" s="263" t="s">
        <v>1</v>
      </c>
      <c r="D305" s="263"/>
      <c r="E305" s="257" t="s">
        <v>49</v>
      </c>
      <c r="F305" s="257" t="s">
        <v>3</v>
      </c>
      <c r="G305" s="257"/>
      <c r="H305" s="257"/>
      <c r="I305" s="257" t="s">
        <v>47</v>
      </c>
      <c r="J305" s="257" t="s">
        <v>4</v>
      </c>
      <c r="K305" s="257" t="s">
        <v>5</v>
      </c>
      <c r="L305" s="257" t="s">
        <v>6</v>
      </c>
      <c r="M305" s="257" t="s">
        <v>46</v>
      </c>
      <c r="N305" s="257"/>
      <c r="O305" s="257" t="s">
        <v>7</v>
      </c>
    </row>
    <row r="306" spans="2:15" ht="54">
      <c r="B306" s="257"/>
      <c r="C306" s="22" t="s">
        <v>8</v>
      </c>
      <c r="D306" s="20" t="s">
        <v>0</v>
      </c>
      <c r="E306" s="257"/>
      <c r="F306" s="20" t="s">
        <v>48</v>
      </c>
      <c r="G306" s="20" t="s">
        <v>9</v>
      </c>
      <c r="H306" s="20" t="s">
        <v>10</v>
      </c>
      <c r="I306" s="257"/>
      <c r="J306" s="257"/>
      <c r="K306" s="257"/>
      <c r="L306" s="257"/>
      <c r="M306" s="20" t="s">
        <v>11</v>
      </c>
      <c r="N306" s="20" t="s">
        <v>12</v>
      </c>
      <c r="O306" s="257"/>
    </row>
    <row r="307" spans="2:15">
      <c r="B307" s="24" t="s">
        <v>13</v>
      </c>
      <c r="C307" s="24" t="s">
        <v>14</v>
      </c>
      <c r="D307" s="24" t="s">
        <v>15</v>
      </c>
      <c r="E307" s="24" t="s">
        <v>16</v>
      </c>
      <c r="F307" s="24" t="s">
        <v>17</v>
      </c>
      <c r="G307" s="24" t="s">
        <v>18</v>
      </c>
      <c r="H307" s="24" t="s">
        <v>19</v>
      </c>
      <c r="I307" s="24" t="s">
        <v>20</v>
      </c>
      <c r="J307" s="24" t="s">
        <v>21</v>
      </c>
      <c r="K307" s="24" t="s">
        <v>22</v>
      </c>
      <c r="L307" s="24" t="s">
        <v>23</v>
      </c>
      <c r="M307" s="24" t="s">
        <v>24</v>
      </c>
      <c r="N307" s="24" t="s">
        <v>25</v>
      </c>
      <c r="O307" s="24" t="s">
        <v>26</v>
      </c>
    </row>
    <row r="308" spans="2:15">
      <c r="B308" s="4">
        <v>1100000</v>
      </c>
      <c r="C308" s="5" t="s">
        <v>72</v>
      </c>
      <c r="D308" s="4" t="s">
        <v>28</v>
      </c>
      <c r="E308" s="183">
        <f>E310</f>
        <v>22095.599999999999</v>
      </c>
      <c r="F308" s="25"/>
      <c r="G308" s="193">
        <f t="shared" ref="G308:H308" si="15">G310</f>
        <v>-2495.6</v>
      </c>
      <c r="H308" s="193">
        <f t="shared" si="15"/>
        <v>0</v>
      </c>
      <c r="I308" s="183">
        <f t="shared" ref="I308" si="16">E308+F308+G308+H308</f>
        <v>19600</v>
      </c>
      <c r="J308" s="183">
        <f>J310</f>
        <v>16280.79</v>
      </c>
      <c r="K308" s="183">
        <f t="shared" ref="K308:L308" si="17">K310</f>
        <v>16280.79</v>
      </c>
      <c r="L308" s="183">
        <f t="shared" si="17"/>
        <v>16280.79</v>
      </c>
      <c r="M308" s="10"/>
      <c r="N308" s="10"/>
      <c r="O308" s="10"/>
    </row>
    <row r="309" spans="2:15">
      <c r="B309" s="4">
        <v>1123000</v>
      </c>
      <c r="C309" s="6" t="s">
        <v>88</v>
      </c>
      <c r="D309" s="4" t="s">
        <v>28</v>
      </c>
      <c r="E309" s="183"/>
      <c r="F309" s="10"/>
      <c r="G309" s="10"/>
      <c r="H309" s="10"/>
      <c r="I309" s="183"/>
      <c r="J309" s="10"/>
      <c r="K309" s="10"/>
      <c r="L309" s="10"/>
      <c r="M309" s="10"/>
      <c r="N309" s="10"/>
      <c r="O309" s="10"/>
    </row>
    <row r="310" spans="2:15">
      <c r="B310" s="4">
        <v>1123800</v>
      </c>
      <c r="C310" s="5" t="s">
        <v>96</v>
      </c>
      <c r="D310" s="4">
        <v>423900</v>
      </c>
      <c r="E310" s="183">
        <v>22095.599999999999</v>
      </c>
      <c r="F310" s="10"/>
      <c r="G310" s="193">
        <v>-2495.6</v>
      </c>
      <c r="H310" s="193"/>
      <c r="I310" s="183">
        <f t="shared" ref="I310" si="18">E310+F310+G310+H310</f>
        <v>19600</v>
      </c>
      <c r="J310" s="183">
        <v>16280.79</v>
      </c>
      <c r="K310" s="183">
        <v>16280.79</v>
      </c>
      <c r="L310" s="183">
        <v>16280.79</v>
      </c>
      <c r="M310" s="10"/>
      <c r="N310" s="10"/>
      <c r="O310" s="10"/>
    </row>
    <row r="311" spans="2:15">
      <c r="B311" s="4">
        <v>1000000</v>
      </c>
      <c r="C311" s="4" t="s">
        <v>192</v>
      </c>
      <c r="D311" s="4"/>
      <c r="E311" s="183">
        <f>E308</f>
        <v>22095.599999999999</v>
      </c>
      <c r="F311" s="25"/>
      <c r="G311" s="193">
        <f t="shared" ref="G311:H311" si="19">G308</f>
        <v>-2495.6</v>
      </c>
      <c r="H311" s="193">
        <f t="shared" si="19"/>
        <v>0</v>
      </c>
      <c r="I311" s="183">
        <f>I308</f>
        <v>19600</v>
      </c>
      <c r="J311" s="183">
        <f>J308</f>
        <v>16280.79</v>
      </c>
      <c r="K311" s="183">
        <f>K308</f>
        <v>16280.79</v>
      </c>
      <c r="L311" s="183">
        <f>L308</f>
        <v>16280.79</v>
      </c>
      <c r="M311" s="10"/>
      <c r="N311" s="10"/>
      <c r="O311" s="10"/>
    </row>
    <row r="312" spans="2:15">
      <c r="G312" s="195"/>
    </row>
    <row r="314" spans="2:15" ht="16.5" customHeight="1">
      <c r="C314" s="153" t="s">
        <v>312</v>
      </c>
      <c r="D314" s="258" t="s">
        <v>66</v>
      </c>
      <c r="E314" s="258"/>
      <c r="F314" s="258"/>
      <c r="G314" s="254" t="s">
        <v>67</v>
      </c>
      <c r="H314" s="254"/>
      <c r="J314" s="259" t="s">
        <v>308</v>
      </c>
      <c r="K314" s="259"/>
      <c r="L314" s="259"/>
    </row>
    <row r="315" spans="2:15">
      <c r="C315" s="8"/>
      <c r="D315" s="8"/>
      <c r="E315" s="1"/>
      <c r="G315" s="254" t="s">
        <v>68</v>
      </c>
      <c r="H315" s="254"/>
      <c r="J315" s="254" t="s">
        <v>69</v>
      </c>
      <c r="K315" s="254"/>
      <c r="L315" s="254"/>
    </row>
    <row r="316" spans="2:15">
      <c r="C316" s="19" t="s">
        <v>70</v>
      </c>
      <c r="D316" s="8"/>
      <c r="E316" s="8"/>
      <c r="F316" s="8"/>
      <c r="G316" s="8"/>
      <c r="H316" s="8"/>
      <c r="I316" s="8"/>
    </row>
    <row r="317" spans="2:15" ht="16.5" customHeight="1">
      <c r="C317" s="8"/>
      <c r="D317" s="258" t="s">
        <v>71</v>
      </c>
      <c r="E317" s="258"/>
      <c r="F317" s="258"/>
      <c r="G317" s="254" t="s">
        <v>67</v>
      </c>
      <c r="H317" s="254"/>
      <c r="I317" s="7"/>
      <c r="J317" s="259" t="s">
        <v>212</v>
      </c>
      <c r="K317" s="259"/>
      <c r="L317" s="259"/>
    </row>
    <row r="318" spans="2:15">
      <c r="C318" s="8"/>
      <c r="D318" s="8"/>
      <c r="E318" s="8"/>
      <c r="F318" s="7"/>
      <c r="G318" s="254" t="s">
        <v>68</v>
      </c>
      <c r="H318" s="254"/>
      <c r="I318" s="7"/>
      <c r="J318" s="254" t="s">
        <v>69</v>
      </c>
      <c r="K318" s="254"/>
      <c r="L318" s="254"/>
    </row>
    <row r="319" spans="2:15">
      <c r="C319" s="8"/>
      <c r="D319" s="8"/>
      <c r="E319" s="8"/>
      <c r="F319" s="7"/>
      <c r="G319" s="121"/>
      <c r="H319" s="121"/>
      <c r="I319" s="7"/>
      <c r="J319" s="121"/>
      <c r="K319" s="121"/>
      <c r="L319" s="121"/>
    </row>
    <row r="320" spans="2:15">
      <c r="C320" s="8"/>
      <c r="D320" s="8"/>
      <c r="E320" s="8"/>
      <c r="F320" s="7"/>
      <c r="G320" s="121"/>
      <c r="H320" s="121"/>
      <c r="I320" s="7"/>
      <c r="J320" s="121"/>
      <c r="K320" s="121"/>
      <c r="L320" s="121"/>
    </row>
    <row r="321" spans="2:12">
      <c r="C321" s="8"/>
      <c r="D321" s="8"/>
      <c r="E321" s="8"/>
      <c r="F321" s="7"/>
      <c r="G321" s="121"/>
      <c r="H321" s="121"/>
      <c r="I321" s="7"/>
      <c r="J321" s="121"/>
      <c r="K321" s="121"/>
      <c r="L321" s="121"/>
    </row>
    <row r="322" spans="2:12">
      <c r="C322" s="8"/>
      <c r="D322" s="8"/>
      <c r="E322" s="8"/>
      <c r="F322" s="7"/>
      <c r="G322" s="121"/>
      <c r="H322" s="121"/>
      <c r="I322" s="7"/>
      <c r="J322" s="121"/>
      <c r="K322" s="121"/>
      <c r="L322" s="121"/>
    </row>
    <row r="323" spans="2:12">
      <c r="C323" s="8"/>
      <c r="D323" s="8"/>
      <c r="E323" s="8"/>
      <c r="F323" s="7"/>
      <c r="G323" s="121"/>
      <c r="H323" s="121"/>
      <c r="I323" s="7"/>
      <c r="J323" s="121"/>
      <c r="K323" s="121"/>
      <c r="L323" s="121"/>
    </row>
    <row r="324" spans="2:12" s="151" customFormat="1">
      <c r="C324" s="8"/>
      <c r="D324" s="8"/>
      <c r="E324" s="8"/>
      <c r="F324" s="7"/>
      <c r="G324" s="253"/>
      <c r="H324" s="253"/>
      <c r="I324" s="7"/>
      <c r="J324" s="253"/>
      <c r="K324" s="253"/>
      <c r="L324" s="253"/>
    </row>
    <row r="325" spans="2:12" s="151" customFormat="1">
      <c r="C325" s="8"/>
      <c r="D325" s="8"/>
      <c r="E325" s="8"/>
      <c r="F325" s="7"/>
      <c r="G325" s="253"/>
      <c r="H325" s="253"/>
      <c r="I325" s="7"/>
      <c r="J325" s="253"/>
      <c r="K325" s="253"/>
      <c r="L325" s="253"/>
    </row>
    <row r="326" spans="2:12" s="151" customFormat="1">
      <c r="C326" s="8"/>
      <c r="D326" s="8"/>
      <c r="E326" s="8"/>
      <c r="F326" s="7"/>
      <c r="G326" s="253"/>
      <c r="H326" s="253"/>
      <c r="I326" s="7"/>
      <c r="J326" s="253"/>
      <c r="K326" s="253"/>
      <c r="L326" s="253"/>
    </row>
    <row r="327" spans="2:12" s="151" customFormat="1">
      <c r="C327" s="8"/>
      <c r="D327" s="8"/>
      <c r="E327" s="8"/>
      <c r="F327" s="7"/>
      <c r="G327" s="253"/>
      <c r="H327" s="253"/>
      <c r="I327" s="7"/>
      <c r="J327" s="253"/>
      <c r="K327" s="253"/>
      <c r="L327" s="253"/>
    </row>
    <row r="328" spans="2:12" s="151" customFormat="1">
      <c r="C328" s="8"/>
      <c r="D328" s="8"/>
      <c r="E328" s="8"/>
      <c r="F328" s="7"/>
      <c r="G328" s="253"/>
      <c r="H328" s="253"/>
      <c r="I328" s="7"/>
      <c r="J328" s="253"/>
      <c r="K328" s="253"/>
      <c r="L328" s="253"/>
    </row>
    <row r="329" spans="2:12" s="151" customFormat="1">
      <c r="C329" s="8"/>
      <c r="D329" s="8"/>
      <c r="E329" s="8"/>
      <c r="F329" s="7"/>
      <c r="G329" s="253"/>
      <c r="H329" s="253"/>
      <c r="I329" s="7"/>
      <c r="J329" s="253"/>
      <c r="K329" s="253"/>
      <c r="L329" s="253"/>
    </row>
    <row r="330" spans="2:12" s="151" customFormat="1">
      <c r="C330" s="8"/>
      <c r="D330" s="8"/>
      <c r="E330" s="8"/>
      <c r="F330" s="7"/>
      <c r="G330" s="253"/>
      <c r="H330" s="253"/>
      <c r="I330" s="7"/>
      <c r="J330" s="253"/>
      <c r="K330" s="253"/>
      <c r="L330" s="253"/>
    </row>
    <row r="331" spans="2:12" s="151" customFormat="1">
      <c r="C331" s="8"/>
      <c r="D331" s="8"/>
      <c r="E331" s="8"/>
      <c r="F331" s="7"/>
      <c r="G331" s="253"/>
      <c r="H331" s="253"/>
      <c r="I331" s="7"/>
      <c r="J331" s="253"/>
      <c r="K331" s="253"/>
      <c r="L331" s="253"/>
    </row>
    <row r="332" spans="2:12">
      <c r="J332" s="255" t="s">
        <v>122</v>
      </c>
      <c r="K332" s="255"/>
      <c r="L332" s="255"/>
    </row>
    <row r="333" spans="2:12">
      <c r="J333" s="23"/>
      <c r="K333" s="23"/>
      <c r="L333" s="23"/>
    </row>
    <row r="334" spans="2:12">
      <c r="B334" s="256" t="s">
        <v>120</v>
      </c>
      <c r="C334" s="256"/>
      <c r="D334" s="256"/>
      <c r="E334" s="256"/>
      <c r="F334" s="256"/>
      <c r="G334" s="256"/>
      <c r="H334" s="256"/>
      <c r="I334" s="256"/>
      <c r="J334" s="256"/>
      <c r="K334" s="256"/>
      <c r="L334" s="256"/>
    </row>
    <row r="335" spans="2:12">
      <c r="B335" s="256" t="s">
        <v>121</v>
      </c>
      <c r="C335" s="256"/>
      <c r="D335" s="256"/>
      <c r="E335" s="256"/>
      <c r="F335" s="256"/>
      <c r="G335" s="256"/>
      <c r="H335" s="256"/>
      <c r="I335" s="256"/>
      <c r="J335" s="256"/>
      <c r="K335" s="256"/>
      <c r="L335" s="256"/>
    </row>
    <row r="336" spans="2:12">
      <c r="B336" s="256" t="s">
        <v>310</v>
      </c>
      <c r="C336" s="256"/>
      <c r="D336" s="256"/>
      <c r="E336" s="256"/>
      <c r="F336" s="256"/>
      <c r="G336" s="256"/>
      <c r="H336" s="256"/>
      <c r="I336" s="256"/>
      <c r="J336" s="256"/>
      <c r="K336" s="256"/>
      <c r="L336" s="256"/>
    </row>
    <row r="337" spans="2:14">
      <c r="N337" s="12"/>
    </row>
    <row r="338" spans="2:14" ht="16.5" customHeight="1">
      <c r="B338" s="261" t="s">
        <v>29</v>
      </c>
      <c r="C338" s="261"/>
      <c r="D338" s="21" t="s">
        <v>30</v>
      </c>
      <c r="E338" s="262" t="s">
        <v>144</v>
      </c>
      <c r="F338" s="262"/>
      <c r="G338" s="262"/>
      <c r="H338" s="262"/>
      <c r="I338" s="262"/>
      <c r="J338" s="262"/>
      <c r="K338" s="262"/>
      <c r="L338" s="262"/>
    </row>
    <row r="339" spans="2:14">
      <c r="B339" s="261"/>
      <c r="C339" s="261"/>
      <c r="D339" s="21" t="s">
        <v>31</v>
      </c>
      <c r="E339" s="262">
        <v>104021</v>
      </c>
      <c r="F339" s="262"/>
      <c r="G339" s="262"/>
      <c r="H339" s="262"/>
      <c r="I339" s="262"/>
      <c r="J339" s="262"/>
      <c r="K339" s="262"/>
      <c r="L339" s="262"/>
    </row>
    <row r="340" spans="2:14">
      <c r="B340" s="260"/>
      <c r="C340" s="260"/>
      <c r="D340" s="260"/>
      <c r="E340" s="260"/>
      <c r="F340" s="260"/>
      <c r="G340" s="260"/>
      <c r="H340" s="260"/>
      <c r="I340" s="260"/>
      <c r="J340" s="260"/>
      <c r="K340" s="260"/>
      <c r="L340" s="260"/>
    </row>
    <row r="341" spans="2:14" ht="16.5" customHeight="1">
      <c r="B341" s="261" t="s">
        <v>32</v>
      </c>
      <c r="C341" s="261"/>
      <c r="D341" s="21" t="s">
        <v>30</v>
      </c>
      <c r="E341" s="262" t="s">
        <v>144</v>
      </c>
      <c r="F341" s="262"/>
      <c r="G341" s="262"/>
      <c r="H341" s="262"/>
      <c r="I341" s="262"/>
      <c r="J341" s="262"/>
      <c r="K341" s="262"/>
      <c r="L341" s="262"/>
    </row>
    <row r="342" spans="2:14">
      <c r="B342" s="261"/>
      <c r="C342" s="261"/>
      <c r="D342" s="21" t="s">
        <v>31</v>
      </c>
      <c r="E342" s="262">
        <v>104021</v>
      </c>
      <c r="F342" s="262"/>
      <c r="G342" s="262"/>
      <c r="H342" s="262"/>
      <c r="I342" s="262"/>
      <c r="J342" s="262"/>
      <c r="K342" s="262"/>
      <c r="L342" s="262"/>
    </row>
    <row r="343" spans="2:14">
      <c r="B343" s="264"/>
      <c r="C343" s="264"/>
      <c r="D343" s="264"/>
      <c r="E343" s="264"/>
      <c r="F343" s="264"/>
      <c r="G343" s="264"/>
      <c r="H343" s="264"/>
      <c r="I343" s="264"/>
      <c r="J343" s="264"/>
      <c r="K343" s="264"/>
      <c r="L343" s="264"/>
    </row>
    <row r="344" spans="2:14" ht="16.5" customHeight="1">
      <c r="B344" s="261" t="s">
        <v>33</v>
      </c>
      <c r="C344" s="261"/>
      <c r="D344" s="261"/>
      <c r="E344" s="262" t="s">
        <v>144</v>
      </c>
      <c r="F344" s="262"/>
      <c r="G344" s="262"/>
      <c r="H344" s="262"/>
      <c r="I344" s="262"/>
      <c r="J344" s="262"/>
      <c r="K344" s="262"/>
      <c r="L344" s="262"/>
    </row>
    <row r="345" spans="2:14">
      <c r="B345" s="260"/>
      <c r="C345" s="260"/>
      <c r="D345" s="260"/>
      <c r="E345" s="260"/>
      <c r="F345" s="260"/>
      <c r="G345" s="260"/>
      <c r="H345" s="260"/>
      <c r="I345" s="260"/>
      <c r="J345" s="260"/>
      <c r="K345" s="260"/>
      <c r="L345" s="260"/>
    </row>
    <row r="346" spans="2:14" ht="16.5" customHeight="1">
      <c r="B346" s="261" t="s">
        <v>34</v>
      </c>
      <c r="C346" s="261"/>
      <c r="D346" s="261"/>
      <c r="E346" s="262">
        <v>1006</v>
      </c>
      <c r="F346" s="262"/>
      <c r="G346" s="262"/>
      <c r="H346" s="262"/>
      <c r="I346" s="262"/>
      <c r="J346" s="262"/>
      <c r="K346" s="262"/>
      <c r="L346" s="262"/>
    </row>
    <row r="347" spans="2:14">
      <c r="B347" s="264"/>
      <c r="C347" s="264"/>
      <c r="D347" s="264"/>
      <c r="E347" s="264"/>
      <c r="F347" s="264"/>
      <c r="G347" s="264"/>
      <c r="H347" s="264"/>
      <c r="I347" s="264"/>
      <c r="J347" s="264"/>
      <c r="K347" s="264"/>
      <c r="L347" s="264"/>
    </row>
    <row r="348" spans="2:14" ht="16.5" customHeight="1">
      <c r="B348" s="261" t="s">
        <v>35</v>
      </c>
      <c r="C348" s="261"/>
      <c r="D348" s="261"/>
      <c r="E348" s="262">
        <v>1</v>
      </c>
      <c r="F348" s="262"/>
      <c r="G348" s="262"/>
      <c r="H348" s="262"/>
      <c r="I348" s="262"/>
      <c r="J348" s="262"/>
      <c r="K348" s="262"/>
      <c r="L348" s="262"/>
    </row>
    <row r="349" spans="2:14">
      <c r="B349" s="260"/>
      <c r="C349" s="260"/>
      <c r="D349" s="260"/>
      <c r="E349" s="260"/>
      <c r="F349" s="260"/>
      <c r="G349" s="260"/>
      <c r="H349" s="260"/>
      <c r="I349" s="260"/>
      <c r="J349" s="260"/>
      <c r="K349" s="260"/>
      <c r="L349" s="260"/>
    </row>
    <row r="350" spans="2:14" ht="16.5" customHeight="1">
      <c r="B350" s="265" t="s">
        <v>36</v>
      </c>
      <c r="C350" s="265"/>
      <c r="D350" s="21" t="s">
        <v>37</v>
      </c>
      <c r="E350" s="276" t="s">
        <v>142</v>
      </c>
      <c r="F350" s="276"/>
      <c r="G350" s="276"/>
      <c r="H350" s="276"/>
      <c r="I350" s="276"/>
      <c r="J350" s="276"/>
      <c r="K350" s="276"/>
      <c r="L350" s="276"/>
    </row>
    <row r="351" spans="2:14">
      <c r="B351" s="265"/>
      <c r="C351" s="265"/>
      <c r="D351" s="21" t="s">
        <v>38</v>
      </c>
      <c r="E351" s="276" t="s">
        <v>142</v>
      </c>
      <c r="F351" s="276"/>
      <c r="G351" s="276"/>
      <c r="H351" s="276"/>
      <c r="I351" s="276"/>
      <c r="J351" s="276"/>
      <c r="K351" s="276"/>
      <c r="L351" s="276"/>
    </row>
    <row r="352" spans="2:14">
      <c r="B352" s="265"/>
      <c r="C352" s="265"/>
      <c r="D352" s="21" t="s">
        <v>39</v>
      </c>
      <c r="E352" s="276" t="s">
        <v>143</v>
      </c>
      <c r="F352" s="276"/>
      <c r="G352" s="276"/>
      <c r="H352" s="276"/>
      <c r="I352" s="276"/>
      <c r="J352" s="276"/>
      <c r="K352" s="276"/>
      <c r="L352" s="276"/>
    </row>
    <row r="353" spans="2:15">
      <c r="B353" s="260"/>
      <c r="C353" s="260"/>
      <c r="D353" s="260"/>
      <c r="E353" s="260"/>
      <c r="F353" s="260"/>
      <c r="G353" s="260"/>
      <c r="H353" s="260"/>
      <c r="I353" s="260"/>
      <c r="J353" s="260"/>
      <c r="K353" s="260"/>
      <c r="L353" s="260"/>
    </row>
    <row r="354" spans="2:15" ht="27" customHeight="1">
      <c r="B354" s="267" t="s">
        <v>40</v>
      </c>
      <c r="C354" s="268"/>
      <c r="D354" s="21" t="s">
        <v>41</v>
      </c>
      <c r="E354" s="273" t="s">
        <v>145</v>
      </c>
      <c r="F354" s="274"/>
      <c r="G354" s="274"/>
      <c r="H354" s="274"/>
      <c r="I354" s="274"/>
      <c r="J354" s="274"/>
      <c r="K354" s="274"/>
      <c r="L354" s="275"/>
    </row>
    <row r="355" spans="2:15" ht="27">
      <c r="B355" s="269"/>
      <c r="C355" s="270"/>
      <c r="D355" s="21" t="s">
        <v>42</v>
      </c>
      <c r="E355" s="262">
        <v>1108</v>
      </c>
      <c r="F355" s="262"/>
      <c r="G355" s="262"/>
      <c r="H355" s="262"/>
      <c r="I355" s="262"/>
      <c r="J355" s="262"/>
      <c r="K355" s="262"/>
      <c r="L355" s="262"/>
    </row>
    <row r="356" spans="2:15" ht="27" customHeight="1">
      <c r="B356" s="269"/>
      <c r="C356" s="270"/>
      <c r="D356" s="21" t="s">
        <v>43</v>
      </c>
      <c r="E356" s="273" t="s">
        <v>195</v>
      </c>
      <c r="F356" s="274"/>
      <c r="G356" s="274"/>
      <c r="H356" s="274"/>
      <c r="I356" s="274"/>
      <c r="J356" s="274"/>
      <c r="K356" s="274"/>
      <c r="L356" s="275"/>
    </row>
    <row r="357" spans="2:15" ht="27">
      <c r="B357" s="271"/>
      <c r="C357" s="272"/>
      <c r="D357" s="21" t="s">
        <v>44</v>
      </c>
      <c r="E357" s="262">
        <v>11002</v>
      </c>
      <c r="F357" s="262"/>
      <c r="G357" s="262"/>
      <c r="H357" s="262"/>
      <c r="I357" s="262"/>
      <c r="J357" s="262"/>
      <c r="K357" s="262"/>
      <c r="L357" s="262"/>
    </row>
    <row r="358" spans="2:15">
      <c r="B358" s="260"/>
      <c r="C358" s="260"/>
      <c r="D358" s="260"/>
      <c r="E358" s="260"/>
      <c r="F358" s="260"/>
      <c r="G358" s="260"/>
      <c r="H358" s="260"/>
      <c r="I358" s="260"/>
      <c r="J358" s="260"/>
      <c r="K358" s="260"/>
      <c r="L358" s="260"/>
    </row>
    <row r="359" spans="2:15" ht="16.5" customHeight="1">
      <c r="B359" s="261" t="s">
        <v>45</v>
      </c>
      <c r="C359" s="261"/>
      <c r="D359" s="261"/>
      <c r="E359" s="262" t="s">
        <v>148</v>
      </c>
      <c r="F359" s="262"/>
      <c r="G359" s="262"/>
      <c r="H359" s="262"/>
      <c r="I359" s="262"/>
      <c r="J359" s="262"/>
      <c r="K359" s="262"/>
      <c r="L359" s="262"/>
    </row>
    <row r="361" spans="2:15" ht="52.5" customHeight="1">
      <c r="B361" s="257" t="s">
        <v>50</v>
      </c>
      <c r="C361" s="263" t="s">
        <v>1</v>
      </c>
      <c r="D361" s="263"/>
      <c r="E361" s="257" t="s">
        <v>49</v>
      </c>
      <c r="F361" s="257" t="s">
        <v>3</v>
      </c>
      <c r="G361" s="257"/>
      <c r="H361" s="257"/>
      <c r="I361" s="257" t="s">
        <v>47</v>
      </c>
      <c r="J361" s="257" t="s">
        <v>4</v>
      </c>
      <c r="K361" s="257" t="s">
        <v>5</v>
      </c>
      <c r="L361" s="257" t="s">
        <v>6</v>
      </c>
      <c r="M361" s="257" t="s">
        <v>46</v>
      </c>
      <c r="N361" s="257"/>
      <c r="O361" s="257" t="s">
        <v>7</v>
      </c>
    </row>
    <row r="362" spans="2:15" ht="54">
      <c r="B362" s="257"/>
      <c r="C362" s="22" t="s">
        <v>8</v>
      </c>
      <c r="D362" s="20" t="s">
        <v>0</v>
      </c>
      <c r="E362" s="257"/>
      <c r="F362" s="20" t="s">
        <v>48</v>
      </c>
      <c r="G362" s="20" t="s">
        <v>9</v>
      </c>
      <c r="H362" s="20" t="s">
        <v>10</v>
      </c>
      <c r="I362" s="257"/>
      <c r="J362" s="257"/>
      <c r="K362" s="257"/>
      <c r="L362" s="257"/>
      <c r="M362" s="20" t="s">
        <v>11</v>
      </c>
      <c r="N362" s="20" t="s">
        <v>12</v>
      </c>
      <c r="O362" s="257"/>
    </row>
    <row r="363" spans="2:15">
      <c r="B363" s="24" t="s">
        <v>13</v>
      </c>
      <c r="C363" s="24" t="s">
        <v>14</v>
      </c>
      <c r="D363" s="24" t="s">
        <v>15</v>
      </c>
      <c r="E363" s="24" t="s">
        <v>16</v>
      </c>
      <c r="F363" s="24" t="s">
        <v>17</v>
      </c>
      <c r="G363" s="24" t="s">
        <v>18</v>
      </c>
      <c r="H363" s="24" t="s">
        <v>19</v>
      </c>
      <c r="I363" s="24" t="s">
        <v>20</v>
      </c>
      <c r="J363" s="24" t="s">
        <v>21</v>
      </c>
      <c r="K363" s="24" t="s">
        <v>22</v>
      </c>
      <c r="L363" s="24" t="s">
        <v>23</v>
      </c>
      <c r="M363" s="24" t="s">
        <v>24</v>
      </c>
      <c r="N363" s="24" t="s">
        <v>25</v>
      </c>
      <c r="O363" s="24" t="s">
        <v>26</v>
      </c>
    </row>
    <row r="364" spans="2:15">
      <c r="B364" s="4">
        <v>1100000</v>
      </c>
      <c r="C364" s="5" t="s">
        <v>72</v>
      </c>
      <c r="D364" s="4" t="s">
        <v>28</v>
      </c>
      <c r="E364" s="183">
        <f>E365+E367</f>
        <v>317512.5</v>
      </c>
      <c r="F364" s="25"/>
      <c r="G364" s="193">
        <f>G365+G367</f>
        <v>-50000</v>
      </c>
      <c r="H364" s="193">
        <f>H365+H367</f>
        <v>0</v>
      </c>
      <c r="I364" s="183">
        <f>E364+F364+G364+H364</f>
        <v>267512.5</v>
      </c>
      <c r="J364" s="183">
        <f>J365+J367</f>
        <v>265586.66000000003</v>
      </c>
      <c r="K364" s="183">
        <f t="shared" ref="K364:L364" si="20">K365+K367</f>
        <v>265586.66000000003</v>
      </c>
      <c r="L364" s="183">
        <f t="shared" si="20"/>
        <v>265586.66000000003</v>
      </c>
      <c r="M364" s="10"/>
      <c r="N364" s="10"/>
      <c r="O364" s="10"/>
    </row>
    <row r="365" spans="2:15">
      <c r="B365" s="4">
        <v>1121000</v>
      </c>
      <c r="C365" s="6" t="s">
        <v>54</v>
      </c>
      <c r="D365" s="4"/>
      <c r="E365" s="183">
        <f>E366</f>
        <v>36461.599999999999</v>
      </c>
      <c r="F365" s="183">
        <f t="shared" ref="F365:H365" si="21">F366</f>
        <v>0</v>
      </c>
      <c r="G365" s="193">
        <f t="shared" si="21"/>
        <v>-33000</v>
      </c>
      <c r="H365" s="193">
        <f t="shared" si="21"/>
        <v>0</v>
      </c>
      <c r="I365" s="183">
        <f t="shared" ref="I365:I366" si="22">E365+F365+G365+H365</f>
        <v>3461.5999999999985</v>
      </c>
      <c r="J365" s="183">
        <f>J366</f>
        <v>2166.46</v>
      </c>
      <c r="K365" s="183">
        <f>K366</f>
        <v>2166.46</v>
      </c>
      <c r="L365" s="183">
        <f>L366</f>
        <v>2166.46</v>
      </c>
      <c r="M365" s="10"/>
      <c r="N365" s="10"/>
      <c r="O365" s="10"/>
    </row>
    <row r="366" spans="2:15">
      <c r="B366" s="4">
        <v>1121100</v>
      </c>
      <c r="C366" s="5" t="s">
        <v>78</v>
      </c>
      <c r="D366" s="4">
        <v>421100</v>
      </c>
      <c r="E366" s="183">
        <v>36461.599999999999</v>
      </c>
      <c r="F366" s="10"/>
      <c r="G366" s="193">
        <v>-33000</v>
      </c>
      <c r="H366" s="193"/>
      <c r="I366" s="183">
        <f t="shared" si="22"/>
        <v>3461.5999999999985</v>
      </c>
      <c r="J366" s="183">
        <v>2166.46</v>
      </c>
      <c r="K366" s="183">
        <v>2166.46</v>
      </c>
      <c r="L366" s="183">
        <v>2166.46</v>
      </c>
      <c r="M366" s="10"/>
      <c r="N366" s="10"/>
      <c r="O366" s="10"/>
    </row>
    <row r="367" spans="2:15">
      <c r="B367" s="4">
        <v>1123000</v>
      </c>
      <c r="C367" s="6" t="s">
        <v>88</v>
      </c>
      <c r="D367" s="4" t="s">
        <v>28</v>
      </c>
      <c r="E367" s="183">
        <f>E368+E369</f>
        <v>281050.90000000002</v>
      </c>
      <c r="F367" s="183">
        <f t="shared" ref="F367:H367" si="23">F368+F369</f>
        <v>0</v>
      </c>
      <c r="G367" s="193">
        <f t="shared" si="23"/>
        <v>-17000</v>
      </c>
      <c r="H367" s="215">
        <f t="shared" si="23"/>
        <v>0</v>
      </c>
      <c r="I367" s="183">
        <f t="shared" ref="I367:I370" si="24">E367+F367+G367+H367</f>
        <v>264050.90000000002</v>
      </c>
      <c r="J367" s="183">
        <f>J368+J369</f>
        <v>263420.2</v>
      </c>
      <c r="K367" s="183">
        <f>K368+K369</f>
        <v>263420.2</v>
      </c>
      <c r="L367" s="183">
        <f>L368+L369</f>
        <v>263420.2</v>
      </c>
      <c r="M367" s="10"/>
      <c r="N367" s="10"/>
      <c r="O367" s="10"/>
    </row>
    <row r="368" spans="2:15">
      <c r="B368" s="4">
        <v>1123200</v>
      </c>
      <c r="C368" s="5" t="s">
        <v>90</v>
      </c>
      <c r="D368" s="4">
        <v>423200</v>
      </c>
      <c r="E368" s="183">
        <v>280798.90000000002</v>
      </c>
      <c r="F368" s="10"/>
      <c r="G368" s="193">
        <v>-17000</v>
      </c>
      <c r="H368" s="193"/>
      <c r="I368" s="183">
        <f t="shared" si="24"/>
        <v>263798.90000000002</v>
      </c>
      <c r="J368" s="183">
        <v>263399.2</v>
      </c>
      <c r="K368" s="183">
        <v>263399.2</v>
      </c>
      <c r="L368" s="183">
        <v>263399.2</v>
      </c>
      <c r="M368" s="10"/>
      <c r="N368" s="10"/>
      <c r="O368" s="10"/>
    </row>
    <row r="369" spans="2:15">
      <c r="B369" s="4">
        <v>1123400</v>
      </c>
      <c r="C369" s="5" t="s">
        <v>92</v>
      </c>
      <c r="D369" s="4">
        <v>423400</v>
      </c>
      <c r="E369" s="183">
        <v>252</v>
      </c>
      <c r="F369" s="10"/>
      <c r="G369" s="10"/>
      <c r="H369" s="183"/>
      <c r="I369" s="183">
        <f t="shared" si="24"/>
        <v>252</v>
      </c>
      <c r="J369" s="183">
        <v>21</v>
      </c>
      <c r="K369" s="183">
        <v>21</v>
      </c>
      <c r="L369" s="183">
        <v>21</v>
      </c>
      <c r="M369" s="10"/>
      <c r="N369" s="10"/>
      <c r="O369" s="10"/>
    </row>
    <row r="370" spans="2:15">
      <c r="B370" s="4">
        <v>1000000</v>
      </c>
      <c r="C370" s="4" t="s">
        <v>193</v>
      </c>
      <c r="D370" s="4"/>
      <c r="E370" s="183">
        <f>E364</f>
        <v>317512.5</v>
      </c>
      <c r="F370" s="25"/>
      <c r="G370" s="193">
        <f t="shared" ref="G370:H370" si="25">G364</f>
        <v>-50000</v>
      </c>
      <c r="H370" s="193">
        <f t="shared" si="25"/>
        <v>0</v>
      </c>
      <c r="I370" s="183">
        <f t="shared" si="24"/>
        <v>267512.5</v>
      </c>
      <c r="J370" s="183">
        <f>J364</f>
        <v>265586.66000000003</v>
      </c>
      <c r="K370" s="183">
        <f>K364</f>
        <v>265586.66000000003</v>
      </c>
      <c r="L370" s="183">
        <f>L364</f>
        <v>265586.66000000003</v>
      </c>
      <c r="M370" s="10"/>
      <c r="N370" s="10"/>
      <c r="O370" s="10"/>
    </row>
    <row r="371" spans="2:15" s="151" customFormat="1">
      <c r="B371" s="56"/>
      <c r="C371" s="56"/>
      <c r="D371" s="56"/>
      <c r="E371" s="211"/>
      <c r="F371" s="57"/>
      <c r="G371" s="216"/>
      <c r="H371" s="216"/>
      <c r="I371" s="211"/>
      <c r="J371" s="211"/>
      <c r="K371" s="211"/>
      <c r="L371" s="211"/>
      <c r="M371" s="58"/>
      <c r="N371" s="58"/>
      <c r="O371" s="58"/>
    </row>
    <row r="372" spans="2:15">
      <c r="G372" s="55"/>
    </row>
    <row r="373" spans="2:15" ht="16.5" customHeight="1">
      <c r="C373" s="153" t="s">
        <v>312</v>
      </c>
      <c r="D373" s="258" t="s">
        <v>66</v>
      </c>
      <c r="E373" s="258"/>
      <c r="F373" s="258"/>
      <c r="G373" s="254" t="s">
        <v>67</v>
      </c>
      <c r="H373" s="254"/>
      <c r="I373" s="195"/>
      <c r="J373" s="259" t="s">
        <v>308</v>
      </c>
      <c r="K373" s="259"/>
      <c r="L373" s="259"/>
    </row>
    <row r="374" spans="2:15" ht="16.5" customHeight="1">
      <c r="C374" s="8"/>
      <c r="D374" s="8"/>
      <c r="E374" s="1"/>
      <c r="G374" s="254" t="s">
        <v>68</v>
      </c>
      <c r="H374" s="254"/>
      <c r="J374" s="254" t="s">
        <v>69</v>
      </c>
      <c r="K374" s="254"/>
      <c r="L374" s="254"/>
    </row>
    <row r="375" spans="2:15">
      <c r="C375" s="19" t="s">
        <v>70</v>
      </c>
      <c r="D375" s="8"/>
      <c r="E375" s="8"/>
      <c r="F375" s="8"/>
      <c r="G375" s="8"/>
      <c r="H375" s="8"/>
      <c r="I375" s="8"/>
    </row>
    <row r="376" spans="2:15" ht="16.5" customHeight="1">
      <c r="C376" s="8"/>
      <c r="D376" s="258" t="s">
        <v>71</v>
      </c>
      <c r="E376" s="258"/>
      <c r="F376" s="258"/>
      <c r="G376" s="254" t="s">
        <v>67</v>
      </c>
      <c r="H376" s="254"/>
      <c r="I376" s="7"/>
      <c r="J376" s="259" t="s">
        <v>212</v>
      </c>
      <c r="K376" s="259"/>
      <c r="L376" s="259"/>
    </row>
    <row r="377" spans="2:15" ht="16.5" customHeight="1">
      <c r="C377" s="8"/>
      <c r="D377" s="8"/>
      <c r="E377" s="8"/>
      <c r="F377" s="7"/>
      <c r="G377" s="254" t="s">
        <v>68</v>
      </c>
      <c r="H377" s="254"/>
      <c r="I377" s="7"/>
      <c r="J377" s="254" t="s">
        <v>69</v>
      </c>
      <c r="K377" s="254"/>
      <c r="L377" s="254"/>
    </row>
    <row r="383" spans="2:15" s="151" customFormat="1"/>
    <row r="384" spans="2:15" s="151" customFormat="1"/>
    <row r="385" spans="2:14" s="151" customFormat="1"/>
    <row r="386" spans="2:14" s="151" customFormat="1"/>
    <row r="387" spans="2:14" s="151" customFormat="1"/>
    <row r="388" spans="2:14">
      <c r="J388" s="255" t="s">
        <v>122</v>
      </c>
      <c r="K388" s="255"/>
      <c r="L388" s="255"/>
    </row>
    <row r="389" spans="2:14">
      <c r="J389" s="23"/>
      <c r="K389" s="23"/>
      <c r="L389" s="23"/>
    </row>
    <row r="390" spans="2:14">
      <c r="B390" s="256" t="s">
        <v>120</v>
      </c>
      <c r="C390" s="256"/>
      <c r="D390" s="256"/>
      <c r="E390" s="256"/>
      <c r="F390" s="256"/>
      <c r="G390" s="256"/>
      <c r="H390" s="256"/>
      <c r="I390" s="256"/>
      <c r="J390" s="256"/>
      <c r="K390" s="256"/>
      <c r="L390" s="256"/>
    </row>
    <row r="391" spans="2:14">
      <c r="B391" s="256" t="s">
        <v>121</v>
      </c>
      <c r="C391" s="256"/>
      <c r="D391" s="256"/>
      <c r="E391" s="256"/>
      <c r="F391" s="256"/>
      <c r="G391" s="256"/>
      <c r="H391" s="256"/>
      <c r="I391" s="256"/>
      <c r="J391" s="256"/>
      <c r="K391" s="256"/>
      <c r="L391" s="256"/>
    </row>
    <row r="392" spans="2:14">
      <c r="B392" s="256" t="s">
        <v>310</v>
      </c>
      <c r="C392" s="256"/>
      <c r="D392" s="256"/>
      <c r="E392" s="256"/>
      <c r="F392" s="256"/>
      <c r="G392" s="256"/>
      <c r="H392" s="256"/>
      <c r="I392" s="256"/>
      <c r="J392" s="256"/>
      <c r="K392" s="256"/>
      <c r="L392" s="256"/>
    </row>
    <row r="393" spans="2:14">
      <c r="N393" s="12"/>
    </row>
    <row r="394" spans="2:14">
      <c r="B394" s="261" t="s">
        <v>29</v>
      </c>
      <c r="C394" s="261"/>
      <c r="D394" s="21" t="s">
        <v>30</v>
      </c>
      <c r="E394" s="262" t="s">
        <v>144</v>
      </c>
      <c r="F394" s="262"/>
      <c r="G394" s="262"/>
      <c r="H394" s="262"/>
      <c r="I394" s="262"/>
      <c r="J394" s="262"/>
      <c r="K394" s="262"/>
      <c r="L394" s="262"/>
    </row>
    <row r="395" spans="2:14">
      <c r="B395" s="261"/>
      <c r="C395" s="261"/>
      <c r="D395" s="21" t="s">
        <v>31</v>
      </c>
      <c r="E395" s="262">
        <v>104021</v>
      </c>
      <c r="F395" s="262"/>
      <c r="G395" s="262"/>
      <c r="H395" s="262"/>
      <c r="I395" s="262"/>
      <c r="J395" s="262"/>
      <c r="K395" s="262"/>
      <c r="L395" s="262"/>
    </row>
    <row r="396" spans="2:14">
      <c r="B396" s="260"/>
      <c r="C396" s="260"/>
      <c r="D396" s="260"/>
      <c r="E396" s="260"/>
      <c r="F396" s="260"/>
      <c r="G396" s="260"/>
      <c r="H396" s="260"/>
      <c r="I396" s="260"/>
      <c r="J396" s="260"/>
      <c r="K396" s="260"/>
      <c r="L396" s="260"/>
    </row>
    <row r="397" spans="2:14">
      <c r="B397" s="261" t="s">
        <v>32</v>
      </c>
      <c r="C397" s="261"/>
      <c r="D397" s="21" t="s">
        <v>30</v>
      </c>
      <c r="E397" s="262" t="s">
        <v>144</v>
      </c>
      <c r="F397" s="262"/>
      <c r="G397" s="262"/>
      <c r="H397" s="262"/>
      <c r="I397" s="262"/>
      <c r="J397" s="262"/>
      <c r="K397" s="262"/>
      <c r="L397" s="262"/>
    </row>
    <row r="398" spans="2:14">
      <c r="B398" s="261"/>
      <c r="C398" s="261"/>
      <c r="D398" s="21" t="s">
        <v>31</v>
      </c>
      <c r="E398" s="262">
        <v>104021</v>
      </c>
      <c r="F398" s="262"/>
      <c r="G398" s="262"/>
      <c r="H398" s="262"/>
      <c r="I398" s="262"/>
      <c r="J398" s="262"/>
      <c r="K398" s="262"/>
      <c r="L398" s="262"/>
    </row>
    <row r="399" spans="2:14">
      <c r="B399" s="264"/>
      <c r="C399" s="264"/>
      <c r="D399" s="264"/>
      <c r="E399" s="264"/>
      <c r="F399" s="264"/>
      <c r="G399" s="264"/>
      <c r="H399" s="264"/>
      <c r="I399" s="264"/>
      <c r="J399" s="264"/>
      <c r="K399" s="264"/>
      <c r="L399" s="264"/>
    </row>
    <row r="400" spans="2:14">
      <c r="B400" s="261" t="s">
        <v>33</v>
      </c>
      <c r="C400" s="261"/>
      <c r="D400" s="261"/>
      <c r="E400" s="262" t="s">
        <v>144</v>
      </c>
      <c r="F400" s="262"/>
      <c r="G400" s="262"/>
      <c r="H400" s="262"/>
      <c r="I400" s="262"/>
      <c r="J400" s="262"/>
      <c r="K400" s="262"/>
      <c r="L400" s="262"/>
    </row>
    <row r="401" spans="2:12">
      <c r="B401" s="260"/>
      <c r="C401" s="260"/>
      <c r="D401" s="260"/>
      <c r="E401" s="260"/>
      <c r="F401" s="260"/>
      <c r="G401" s="260"/>
      <c r="H401" s="260"/>
      <c r="I401" s="260"/>
      <c r="J401" s="260"/>
      <c r="K401" s="260"/>
      <c r="L401" s="260"/>
    </row>
    <row r="402" spans="2:12">
      <c r="B402" s="261" t="s">
        <v>34</v>
      </c>
      <c r="C402" s="261"/>
      <c r="D402" s="261"/>
      <c r="E402" s="262">
        <v>1006</v>
      </c>
      <c r="F402" s="262"/>
      <c r="G402" s="262"/>
      <c r="H402" s="262"/>
      <c r="I402" s="262"/>
      <c r="J402" s="262"/>
      <c r="K402" s="262"/>
      <c r="L402" s="262"/>
    </row>
    <row r="403" spans="2:12">
      <c r="B403" s="264"/>
      <c r="C403" s="264"/>
      <c r="D403" s="264"/>
      <c r="E403" s="264"/>
      <c r="F403" s="264"/>
      <c r="G403" s="264"/>
      <c r="H403" s="264"/>
      <c r="I403" s="264"/>
      <c r="J403" s="264"/>
      <c r="K403" s="264"/>
      <c r="L403" s="264"/>
    </row>
    <row r="404" spans="2:12">
      <c r="B404" s="261" t="s">
        <v>35</v>
      </c>
      <c r="C404" s="261"/>
      <c r="D404" s="261"/>
      <c r="E404" s="262">
        <v>1</v>
      </c>
      <c r="F404" s="262"/>
      <c r="G404" s="262"/>
      <c r="H404" s="262"/>
      <c r="I404" s="262"/>
      <c r="J404" s="262"/>
      <c r="K404" s="262"/>
      <c r="L404" s="262"/>
    </row>
    <row r="405" spans="2:12">
      <c r="B405" s="260"/>
      <c r="C405" s="260"/>
      <c r="D405" s="260"/>
      <c r="E405" s="260"/>
      <c r="F405" s="260"/>
      <c r="G405" s="260"/>
      <c r="H405" s="260"/>
      <c r="I405" s="260"/>
      <c r="J405" s="260"/>
      <c r="K405" s="260"/>
      <c r="L405" s="260"/>
    </row>
    <row r="406" spans="2:12">
      <c r="B406" s="265" t="s">
        <v>36</v>
      </c>
      <c r="C406" s="265"/>
      <c r="D406" s="21" t="s">
        <v>37</v>
      </c>
      <c r="E406" s="276" t="s">
        <v>142</v>
      </c>
      <c r="F406" s="276"/>
      <c r="G406" s="276"/>
      <c r="H406" s="276"/>
      <c r="I406" s="276"/>
      <c r="J406" s="276"/>
      <c r="K406" s="276"/>
      <c r="L406" s="276"/>
    </row>
    <row r="407" spans="2:12">
      <c r="B407" s="265"/>
      <c r="C407" s="265"/>
      <c r="D407" s="21" t="s">
        <v>38</v>
      </c>
      <c r="E407" s="276" t="s">
        <v>142</v>
      </c>
      <c r="F407" s="276"/>
      <c r="G407" s="276"/>
      <c r="H407" s="276"/>
      <c r="I407" s="276"/>
      <c r="J407" s="276"/>
      <c r="K407" s="276"/>
      <c r="L407" s="276"/>
    </row>
    <row r="408" spans="2:12">
      <c r="B408" s="265"/>
      <c r="C408" s="265"/>
      <c r="D408" s="21" t="s">
        <v>39</v>
      </c>
      <c r="E408" s="266" t="s">
        <v>152</v>
      </c>
      <c r="F408" s="266"/>
      <c r="G408" s="266"/>
      <c r="H408" s="266"/>
      <c r="I408" s="266"/>
      <c r="J408" s="266"/>
      <c r="K408" s="266"/>
      <c r="L408" s="266"/>
    </row>
    <row r="409" spans="2:12">
      <c r="B409" s="260"/>
      <c r="C409" s="260"/>
      <c r="D409" s="260"/>
      <c r="E409" s="260"/>
      <c r="F409" s="260"/>
      <c r="G409" s="260"/>
      <c r="H409" s="260"/>
      <c r="I409" s="260"/>
      <c r="J409" s="260"/>
      <c r="K409" s="260"/>
      <c r="L409" s="260"/>
    </row>
    <row r="410" spans="2:12" ht="27" customHeight="1">
      <c r="B410" s="267" t="s">
        <v>40</v>
      </c>
      <c r="C410" s="268"/>
      <c r="D410" s="21" t="s">
        <v>41</v>
      </c>
      <c r="E410" s="273" t="s">
        <v>145</v>
      </c>
      <c r="F410" s="274"/>
      <c r="G410" s="274"/>
      <c r="H410" s="274"/>
      <c r="I410" s="274"/>
      <c r="J410" s="274"/>
      <c r="K410" s="274"/>
      <c r="L410" s="275"/>
    </row>
    <row r="411" spans="2:12" ht="27">
      <c r="B411" s="269"/>
      <c r="C411" s="270"/>
      <c r="D411" s="21" t="s">
        <v>42</v>
      </c>
      <c r="E411" s="262">
        <v>1108</v>
      </c>
      <c r="F411" s="262"/>
      <c r="G411" s="262"/>
      <c r="H411" s="262"/>
      <c r="I411" s="262"/>
      <c r="J411" s="262"/>
      <c r="K411" s="262"/>
      <c r="L411" s="262"/>
    </row>
    <row r="412" spans="2:12" ht="27">
      <c r="B412" s="269"/>
      <c r="C412" s="270"/>
      <c r="D412" s="21" t="s">
        <v>43</v>
      </c>
      <c r="E412" s="273" t="s">
        <v>153</v>
      </c>
      <c r="F412" s="274"/>
      <c r="G412" s="274"/>
      <c r="H412" s="274"/>
      <c r="I412" s="274"/>
      <c r="J412" s="274"/>
      <c r="K412" s="274"/>
      <c r="L412" s="275"/>
    </row>
    <row r="413" spans="2:12" ht="27">
      <c r="B413" s="271"/>
      <c r="C413" s="272"/>
      <c r="D413" s="21" t="s">
        <v>44</v>
      </c>
      <c r="E413" s="262">
        <v>11003</v>
      </c>
      <c r="F413" s="262"/>
      <c r="G413" s="262"/>
      <c r="H413" s="262"/>
      <c r="I413" s="262"/>
      <c r="J413" s="262"/>
      <c r="K413" s="262"/>
      <c r="L413" s="262"/>
    </row>
    <row r="414" spans="2:12">
      <c r="B414" s="260"/>
      <c r="C414" s="260"/>
      <c r="D414" s="260"/>
      <c r="E414" s="260"/>
      <c r="F414" s="260"/>
      <c r="G414" s="260"/>
      <c r="H414" s="260"/>
      <c r="I414" s="260"/>
      <c r="J414" s="260"/>
      <c r="K414" s="260"/>
      <c r="L414" s="260"/>
    </row>
    <row r="415" spans="2:12">
      <c r="B415" s="261" t="s">
        <v>45</v>
      </c>
      <c r="C415" s="261"/>
      <c r="D415" s="261"/>
      <c r="E415" s="262" t="s">
        <v>148</v>
      </c>
      <c r="F415" s="262"/>
      <c r="G415" s="262"/>
      <c r="H415" s="262"/>
      <c r="I415" s="262"/>
      <c r="J415" s="262"/>
      <c r="K415" s="262"/>
      <c r="L415" s="262"/>
    </row>
    <row r="417" spans="2:15" ht="39.75" customHeight="1">
      <c r="B417" s="257" t="s">
        <v>50</v>
      </c>
      <c r="C417" s="263" t="s">
        <v>1</v>
      </c>
      <c r="D417" s="263"/>
      <c r="E417" s="257" t="s">
        <v>49</v>
      </c>
      <c r="F417" s="257" t="s">
        <v>3</v>
      </c>
      <c r="G417" s="257"/>
      <c r="H417" s="257"/>
      <c r="I417" s="257" t="s">
        <v>47</v>
      </c>
      <c r="J417" s="257" t="s">
        <v>4</v>
      </c>
      <c r="K417" s="257" t="s">
        <v>5</v>
      </c>
      <c r="L417" s="257" t="s">
        <v>6</v>
      </c>
      <c r="M417" s="257" t="s">
        <v>46</v>
      </c>
      <c r="N417" s="257"/>
      <c r="O417" s="257" t="s">
        <v>7</v>
      </c>
    </row>
    <row r="418" spans="2:15" ht="54">
      <c r="B418" s="257"/>
      <c r="C418" s="22" t="s">
        <v>8</v>
      </c>
      <c r="D418" s="20" t="s">
        <v>0</v>
      </c>
      <c r="E418" s="257"/>
      <c r="F418" s="20" t="s">
        <v>48</v>
      </c>
      <c r="G418" s="20" t="s">
        <v>9</v>
      </c>
      <c r="H418" s="20" t="s">
        <v>10</v>
      </c>
      <c r="I418" s="257"/>
      <c r="J418" s="257"/>
      <c r="K418" s="257"/>
      <c r="L418" s="257"/>
      <c r="M418" s="20" t="s">
        <v>11</v>
      </c>
      <c r="N418" s="20" t="s">
        <v>12</v>
      </c>
      <c r="O418" s="257"/>
    </row>
    <row r="419" spans="2:15">
      <c r="B419" s="24" t="s">
        <v>13</v>
      </c>
      <c r="C419" s="24" t="s">
        <v>14</v>
      </c>
      <c r="D419" s="24" t="s">
        <v>15</v>
      </c>
      <c r="E419" s="24" t="s">
        <v>16</v>
      </c>
      <c r="F419" s="24" t="s">
        <v>17</v>
      </c>
      <c r="G419" s="24" t="s">
        <v>18</v>
      </c>
      <c r="H419" s="24" t="s">
        <v>19</v>
      </c>
      <c r="I419" s="24" t="s">
        <v>20</v>
      </c>
      <c r="J419" s="24" t="s">
        <v>21</v>
      </c>
      <c r="K419" s="24" t="s">
        <v>22</v>
      </c>
      <c r="L419" s="24" t="s">
        <v>23</v>
      </c>
      <c r="M419" s="24" t="s">
        <v>24</v>
      </c>
      <c r="N419" s="24" t="s">
        <v>25</v>
      </c>
      <c r="O419" s="24" t="s">
        <v>26</v>
      </c>
    </row>
    <row r="420" spans="2:15">
      <c r="B420" s="4">
        <v>1100000</v>
      </c>
      <c r="C420" s="5" t="s">
        <v>72</v>
      </c>
      <c r="D420" s="4" t="s">
        <v>28</v>
      </c>
      <c r="E420" s="183">
        <f>E422</f>
        <v>116461.2</v>
      </c>
      <c r="F420" s="25">
        <f t="shared" ref="F420:H420" si="26">F422</f>
        <v>0</v>
      </c>
      <c r="G420" s="25">
        <f t="shared" si="26"/>
        <v>0</v>
      </c>
      <c r="H420" s="25">
        <f t="shared" si="26"/>
        <v>0</v>
      </c>
      <c r="I420" s="183">
        <f t="shared" ref="I420" si="27">E420+F420+G420+H420</f>
        <v>116461.2</v>
      </c>
      <c r="J420" s="183">
        <f>J422</f>
        <v>116461.2</v>
      </c>
      <c r="K420" s="183">
        <f t="shared" ref="K420:L420" si="28">K422</f>
        <v>116461.2</v>
      </c>
      <c r="L420" s="183">
        <f t="shared" si="28"/>
        <v>116461.2</v>
      </c>
      <c r="M420" s="10"/>
      <c r="N420" s="10"/>
      <c r="O420" s="10"/>
    </row>
    <row r="421" spans="2:15">
      <c r="B421" s="4">
        <v>1123000</v>
      </c>
      <c r="C421" s="6" t="s">
        <v>88</v>
      </c>
      <c r="D421" s="4" t="s">
        <v>28</v>
      </c>
      <c r="E421" s="183">
        <f>E422</f>
        <v>116461.2</v>
      </c>
      <c r="F421" s="10"/>
      <c r="G421" s="10"/>
      <c r="H421" s="10"/>
      <c r="I421" s="183">
        <f t="shared" ref="I421:I422" si="29">E421+F421+G421+H421</f>
        <v>116461.2</v>
      </c>
      <c r="J421" s="183">
        <f>J422</f>
        <v>116461.2</v>
      </c>
      <c r="K421" s="183">
        <f t="shared" ref="K421:L421" si="30">K422</f>
        <v>116461.2</v>
      </c>
      <c r="L421" s="183">
        <f t="shared" si="30"/>
        <v>116461.2</v>
      </c>
      <c r="M421" s="10"/>
      <c r="N421" s="10"/>
      <c r="O421" s="10"/>
    </row>
    <row r="422" spans="2:15">
      <c r="B422" s="4">
        <v>1123800</v>
      </c>
      <c r="C422" s="5" t="s">
        <v>96</v>
      </c>
      <c r="D422" s="4">
        <v>423900</v>
      </c>
      <c r="E422" s="183">
        <v>116461.2</v>
      </c>
      <c r="F422" s="10"/>
      <c r="G422" s="25"/>
      <c r="H422" s="25"/>
      <c r="I422" s="183">
        <f t="shared" si="29"/>
        <v>116461.2</v>
      </c>
      <c r="J422" s="183">
        <v>116461.2</v>
      </c>
      <c r="K422" s="183">
        <v>116461.2</v>
      </c>
      <c r="L422" s="183">
        <v>116461.2</v>
      </c>
      <c r="M422" s="10"/>
      <c r="N422" s="10"/>
      <c r="O422" s="10"/>
    </row>
    <row r="423" spans="2:15">
      <c r="B423" s="4">
        <v>1000000</v>
      </c>
      <c r="C423" s="4" t="s">
        <v>193</v>
      </c>
      <c r="D423" s="4"/>
      <c r="E423" s="183">
        <f>E420</f>
        <v>116461.2</v>
      </c>
      <c r="F423" s="25">
        <f t="shared" ref="F423:H423" si="31">F420</f>
        <v>0</v>
      </c>
      <c r="G423" s="25">
        <f t="shared" si="31"/>
        <v>0</v>
      </c>
      <c r="H423" s="25">
        <f t="shared" si="31"/>
        <v>0</v>
      </c>
      <c r="I423" s="183">
        <f>I420</f>
        <v>116461.2</v>
      </c>
      <c r="J423" s="183">
        <f>J420</f>
        <v>116461.2</v>
      </c>
      <c r="K423" s="183">
        <f>K420</f>
        <v>116461.2</v>
      </c>
      <c r="L423" s="183">
        <f>L420</f>
        <v>116461.2</v>
      </c>
      <c r="M423" s="10"/>
      <c r="N423" s="10"/>
      <c r="O423" s="10"/>
    </row>
    <row r="426" spans="2:15" ht="16.5" customHeight="1">
      <c r="C426" s="153" t="s">
        <v>312</v>
      </c>
      <c r="D426" s="258" t="s">
        <v>66</v>
      </c>
      <c r="E426" s="258"/>
      <c r="F426" s="258"/>
      <c r="G426" s="254" t="s">
        <v>67</v>
      </c>
      <c r="H426" s="254"/>
      <c r="J426" s="259" t="s">
        <v>308</v>
      </c>
      <c r="K426" s="259"/>
      <c r="L426" s="259"/>
    </row>
    <row r="427" spans="2:15">
      <c r="C427" s="8"/>
      <c r="D427" s="8"/>
      <c r="E427" s="1"/>
      <c r="G427" s="254" t="s">
        <v>68</v>
      </c>
      <c r="H427" s="254"/>
      <c r="J427" s="254" t="s">
        <v>69</v>
      </c>
      <c r="K427" s="254"/>
      <c r="L427" s="254"/>
    </row>
    <row r="428" spans="2:15">
      <c r="C428" s="19" t="s">
        <v>70</v>
      </c>
      <c r="D428" s="8"/>
      <c r="E428" s="8"/>
      <c r="F428" s="8"/>
      <c r="G428" s="8"/>
      <c r="H428" s="8"/>
      <c r="I428" s="8"/>
    </row>
    <row r="429" spans="2:15" ht="16.5" customHeight="1">
      <c r="C429" s="8"/>
      <c r="D429" s="258" t="s">
        <v>71</v>
      </c>
      <c r="E429" s="258"/>
      <c r="F429" s="258"/>
      <c r="G429" s="254" t="s">
        <v>67</v>
      </c>
      <c r="H429" s="254"/>
      <c r="I429" s="7"/>
      <c r="J429" s="259" t="s">
        <v>212</v>
      </c>
      <c r="K429" s="259"/>
      <c r="L429" s="259"/>
    </row>
    <row r="430" spans="2:15">
      <c r="C430" s="8"/>
      <c r="D430" s="8"/>
      <c r="E430" s="8"/>
      <c r="F430" s="7"/>
      <c r="G430" s="254" t="s">
        <v>68</v>
      </c>
      <c r="H430" s="254"/>
      <c r="I430" s="7"/>
      <c r="J430" s="254" t="s">
        <v>69</v>
      </c>
      <c r="K430" s="254"/>
      <c r="L430" s="254"/>
    </row>
    <row r="431" spans="2:15" s="151" customFormat="1">
      <c r="C431" s="8"/>
      <c r="D431" s="8"/>
      <c r="E431" s="8"/>
      <c r="F431" s="7"/>
      <c r="G431" s="231"/>
      <c r="H431" s="231"/>
      <c r="I431" s="7"/>
      <c r="J431" s="231"/>
      <c r="K431" s="231"/>
      <c r="L431" s="231"/>
    </row>
    <row r="432" spans="2:15" s="151" customFormat="1">
      <c r="C432" s="8"/>
      <c r="D432" s="8"/>
      <c r="E432" s="8"/>
      <c r="F432" s="7"/>
      <c r="G432" s="231"/>
      <c r="H432" s="231"/>
      <c r="I432" s="7"/>
      <c r="J432" s="231"/>
      <c r="K432" s="231"/>
      <c r="L432" s="231"/>
    </row>
    <row r="433" spans="2:12" s="151" customFormat="1">
      <c r="C433" s="8"/>
      <c r="D433" s="8"/>
      <c r="E433" s="8"/>
      <c r="F433" s="7"/>
      <c r="G433" s="231"/>
      <c r="H433" s="231"/>
      <c r="I433" s="7"/>
      <c r="J433" s="231"/>
      <c r="K433" s="231"/>
      <c r="L433" s="231"/>
    </row>
    <row r="434" spans="2:12" s="151" customFormat="1">
      <c r="C434" s="8"/>
      <c r="D434" s="8"/>
      <c r="E434" s="8"/>
      <c r="F434" s="7"/>
      <c r="G434" s="253"/>
      <c r="H434" s="253"/>
      <c r="I434" s="7"/>
      <c r="J434" s="253"/>
      <c r="K434" s="253"/>
      <c r="L434" s="253"/>
    </row>
    <row r="435" spans="2:12" s="151" customFormat="1">
      <c r="C435" s="8"/>
      <c r="D435" s="8"/>
      <c r="E435" s="8"/>
      <c r="F435" s="7"/>
      <c r="G435" s="253"/>
      <c r="H435" s="253"/>
      <c r="I435" s="7"/>
      <c r="J435" s="253"/>
      <c r="K435" s="253"/>
      <c r="L435" s="253"/>
    </row>
    <row r="436" spans="2:12" s="151" customFormat="1">
      <c r="C436" s="8"/>
      <c r="D436" s="8"/>
      <c r="E436" s="8"/>
      <c r="F436" s="7"/>
      <c r="G436" s="253"/>
      <c r="H436" s="253"/>
      <c r="I436" s="7"/>
      <c r="J436" s="253"/>
      <c r="K436" s="253"/>
      <c r="L436" s="253"/>
    </row>
    <row r="437" spans="2:12" s="151" customFormat="1">
      <c r="C437" s="8"/>
      <c r="D437" s="8"/>
      <c r="E437" s="8"/>
      <c r="F437" s="7"/>
      <c r="G437" s="253"/>
      <c r="H437" s="253"/>
      <c r="I437" s="7"/>
      <c r="J437" s="253"/>
      <c r="K437" s="253"/>
      <c r="L437" s="253"/>
    </row>
    <row r="438" spans="2:12" s="151" customFormat="1">
      <c r="C438" s="8"/>
      <c r="D438" s="8"/>
      <c r="E438" s="8"/>
      <c r="F438" s="7"/>
      <c r="G438" s="253"/>
      <c r="H438" s="253"/>
      <c r="I438" s="7"/>
      <c r="J438" s="253"/>
      <c r="K438" s="253"/>
      <c r="L438" s="253"/>
    </row>
    <row r="439" spans="2:12" s="151" customFormat="1">
      <c r="C439" s="8"/>
      <c r="D439" s="8"/>
      <c r="E439" s="8"/>
      <c r="F439" s="7"/>
      <c r="G439" s="253"/>
      <c r="H439" s="253"/>
      <c r="I439" s="7"/>
      <c r="J439" s="253"/>
      <c r="K439" s="253"/>
      <c r="L439" s="253"/>
    </row>
    <row r="440" spans="2:12" s="151" customFormat="1">
      <c r="C440" s="8"/>
      <c r="D440" s="8"/>
      <c r="E440" s="8"/>
      <c r="F440" s="7"/>
      <c r="G440" s="253"/>
      <c r="H440" s="253"/>
      <c r="I440" s="7"/>
      <c r="J440" s="253"/>
      <c r="K440" s="253"/>
      <c r="L440" s="253"/>
    </row>
    <row r="441" spans="2:12" s="151" customFormat="1">
      <c r="C441" s="8"/>
      <c r="D441" s="8"/>
      <c r="E441" s="8"/>
      <c r="F441" s="7"/>
      <c r="G441" s="253"/>
      <c r="H441" s="253"/>
      <c r="I441" s="7"/>
      <c r="J441" s="253"/>
      <c r="K441" s="253"/>
      <c r="L441" s="253"/>
    </row>
    <row r="442" spans="2:12" s="151" customFormat="1">
      <c r="C442" s="8"/>
      <c r="D442" s="8"/>
      <c r="E442" s="8"/>
      <c r="F442" s="7"/>
      <c r="G442" s="253"/>
      <c r="H442" s="253"/>
      <c r="I442" s="7"/>
      <c r="J442" s="253"/>
      <c r="K442" s="253"/>
      <c r="L442" s="253"/>
    </row>
    <row r="443" spans="2:12" s="151" customFormat="1">
      <c r="C443" s="8"/>
      <c r="D443" s="8"/>
      <c r="E443" s="8"/>
      <c r="F443" s="7"/>
      <c r="G443" s="253"/>
      <c r="H443" s="253"/>
      <c r="I443" s="7"/>
      <c r="J443" s="253"/>
      <c r="K443" s="253"/>
      <c r="L443" s="253"/>
    </row>
    <row r="444" spans="2:12" s="151" customFormat="1">
      <c r="C444" s="8"/>
      <c r="D444" s="8"/>
      <c r="E444" s="8"/>
      <c r="F444" s="7"/>
      <c r="G444" s="253"/>
      <c r="H444" s="253"/>
      <c r="I444" s="7"/>
      <c r="J444" s="253"/>
      <c r="K444" s="253"/>
      <c r="L444" s="253"/>
    </row>
    <row r="445" spans="2:12" s="151" customFormat="1">
      <c r="J445" s="255" t="s">
        <v>122</v>
      </c>
      <c r="K445" s="255"/>
      <c r="L445" s="255"/>
    </row>
    <row r="446" spans="2:12" s="151" customFormat="1">
      <c r="J446" s="235"/>
      <c r="K446" s="235"/>
      <c r="L446" s="235"/>
    </row>
    <row r="447" spans="2:12" s="151" customFormat="1">
      <c r="B447" s="256" t="s">
        <v>120</v>
      </c>
      <c r="C447" s="256"/>
      <c r="D447" s="256"/>
      <c r="E447" s="256"/>
      <c r="F447" s="256"/>
      <c r="G447" s="256"/>
      <c r="H447" s="256"/>
      <c r="I447" s="256"/>
      <c r="J447" s="256"/>
      <c r="K447" s="256"/>
      <c r="L447" s="256"/>
    </row>
    <row r="448" spans="2:12" s="151" customFormat="1">
      <c r="B448" s="256" t="s">
        <v>121</v>
      </c>
      <c r="C448" s="256"/>
      <c r="D448" s="256"/>
      <c r="E448" s="256"/>
      <c r="F448" s="256"/>
      <c r="G448" s="256"/>
      <c r="H448" s="256"/>
      <c r="I448" s="256"/>
      <c r="J448" s="256"/>
      <c r="K448" s="256"/>
      <c r="L448" s="256"/>
    </row>
    <row r="449" spans="2:14" s="151" customFormat="1">
      <c r="B449" s="256" t="s">
        <v>310</v>
      </c>
      <c r="C449" s="256"/>
      <c r="D449" s="256"/>
      <c r="E449" s="256"/>
      <c r="F449" s="256"/>
      <c r="G449" s="256"/>
      <c r="H449" s="256"/>
      <c r="I449" s="256"/>
      <c r="J449" s="256"/>
      <c r="K449" s="256"/>
      <c r="L449" s="256"/>
    </row>
    <row r="450" spans="2:14" s="151" customFormat="1">
      <c r="N450" s="12"/>
    </row>
    <row r="451" spans="2:14" s="151" customFormat="1" ht="16.5" customHeight="1">
      <c r="B451" s="261" t="s">
        <v>29</v>
      </c>
      <c r="C451" s="261"/>
      <c r="D451" s="232" t="s">
        <v>30</v>
      </c>
      <c r="E451" s="262" t="s">
        <v>144</v>
      </c>
      <c r="F451" s="262"/>
      <c r="G451" s="262"/>
      <c r="H451" s="262"/>
      <c r="I451" s="262"/>
      <c r="J451" s="262"/>
      <c r="K451" s="262"/>
      <c r="L451" s="262"/>
    </row>
    <row r="452" spans="2:14" s="151" customFormat="1">
      <c r="B452" s="261"/>
      <c r="C452" s="261"/>
      <c r="D452" s="232" t="s">
        <v>31</v>
      </c>
      <c r="E452" s="262">
        <v>104021</v>
      </c>
      <c r="F452" s="262"/>
      <c r="G452" s="262"/>
      <c r="H452" s="262"/>
      <c r="I452" s="262"/>
      <c r="J452" s="262"/>
      <c r="K452" s="262"/>
      <c r="L452" s="262"/>
    </row>
    <row r="453" spans="2:14" s="151" customFormat="1">
      <c r="B453" s="260"/>
      <c r="C453" s="260"/>
      <c r="D453" s="260"/>
      <c r="E453" s="260"/>
      <c r="F453" s="260"/>
      <c r="G453" s="260"/>
      <c r="H453" s="260"/>
      <c r="I453" s="260"/>
      <c r="J453" s="260"/>
      <c r="K453" s="260"/>
      <c r="L453" s="260"/>
    </row>
    <row r="454" spans="2:14" s="151" customFormat="1" ht="16.5" customHeight="1">
      <c r="B454" s="261" t="s">
        <v>32</v>
      </c>
      <c r="C454" s="261"/>
      <c r="D454" s="232" t="s">
        <v>30</v>
      </c>
      <c r="E454" s="262" t="s">
        <v>144</v>
      </c>
      <c r="F454" s="262"/>
      <c r="G454" s="262"/>
      <c r="H454" s="262"/>
      <c r="I454" s="262"/>
      <c r="J454" s="262"/>
      <c r="K454" s="262"/>
      <c r="L454" s="262"/>
    </row>
    <row r="455" spans="2:14" s="151" customFormat="1">
      <c r="B455" s="261"/>
      <c r="C455" s="261"/>
      <c r="D455" s="232" t="s">
        <v>31</v>
      </c>
      <c r="E455" s="262">
        <v>104021</v>
      </c>
      <c r="F455" s="262"/>
      <c r="G455" s="262"/>
      <c r="H455" s="262"/>
      <c r="I455" s="262"/>
      <c r="J455" s="262"/>
      <c r="K455" s="262"/>
      <c r="L455" s="262"/>
    </row>
    <row r="456" spans="2:14" s="151" customFormat="1">
      <c r="B456" s="264"/>
      <c r="C456" s="264"/>
      <c r="D456" s="264"/>
      <c r="E456" s="264"/>
      <c r="F456" s="264"/>
      <c r="G456" s="264"/>
      <c r="H456" s="264"/>
      <c r="I456" s="264"/>
      <c r="J456" s="264"/>
      <c r="K456" s="264"/>
      <c r="L456" s="264"/>
    </row>
    <row r="457" spans="2:14" s="151" customFormat="1" ht="16.5" customHeight="1">
      <c r="B457" s="261" t="s">
        <v>33</v>
      </c>
      <c r="C457" s="261"/>
      <c r="D457" s="261"/>
      <c r="E457" s="262" t="s">
        <v>144</v>
      </c>
      <c r="F457" s="262"/>
      <c r="G457" s="262"/>
      <c r="H457" s="262"/>
      <c r="I457" s="262"/>
      <c r="J457" s="262"/>
      <c r="K457" s="262"/>
      <c r="L457" s="262"/>
    </row>
    <row r="458" spans="2:14" s="151" customFormat="1">
      <c r="B458" s="260"/>
      <c r="C458" s="260"/>
      <c r="D458" s="260"/>
      <c r="E458" s="260"/>
      <c r="F458" s="260"/>
      <c r="G458" s="260"/>
      <c r="H458" s="260"/>
      <c r="I458" s="260"/>
      <c r="J458" s="260"/>
      <c r="K458" s="260"/>
      <c r="L458" s="260"/>
    </row>
    <row r="459" spans="2:14" s="151" customFormat="1" ht="16.5" customHeight="1">
      <c r="B459" s="261" t="s">
        <v>34</v>
      </c>
      <c r="C459" s="261"/>
      <c r="D459" s="261"/>
      <c r="E459" s="262">
        <v>1006</v>
      </c>
      <c r="F459" s="262"/>
      <c r="G459" s="262"/>
      <c r="H459" s="262"/>
      <c r="I459" s="262"/>
      <c r="J459" s="262"/>
      <c r="K459" s="262"/>
      <c r="L459" s="262"/>
    </row>
    <row r="460" spans="2:14" s="151" customFormat="1">
      <c r="B460" s="264"/>
      <c r="C460" s="264"/>
      <c r="D460" s="264"/>
      <c r="E460" s="264"/>
      <c r="F460" s="264"/>
      <c r="G460" s="264"/>
      <c r="H460" s="264"/>
      <c r="I460" s="264"/>
      <c r="J460" s="264"/>
      <c r="K460" s="264"/>
      <c r="L460" s="264"/>
    </row>
    <row r="461" spans="2:14" s="151" customFormat="1" ht="16.5" customHeight="1">
      <c r="B461" s="261" t="s">
        <v>35</v>
      </c>
      <c r="C461" s="261"/>
      <c r="D461" s="261"/>
      <c r="E461" s="262">
        <v>1</v>
      </c>
      <c r="F461" s="262"/>
      <c r="G461" s="262"/>
      <c r="H461" s="262"/>
      <c r="I461" s="262"/>
      <c r="J461" s="262"/>
      <c r="K461" s="262"/>
      <c r="L461" s="262"/>
    </row>
    <row r="462" spans="2:14" s="151" customFormat="1">
      <c r="B462" s="260"/>
      <c r="C462" s="260"/>
      <c r="D462" s="260"/>
      <c r="E462" s="260"/>
      <c r="F462" s="260"/>
      <c r="G462" s="260"/>
      <c r="H462" s="260"/>
      <c r="I462" s="260"/>
      <c r="J462" s="260"/>
      <c r="K462" s="260"/>
      <c r="L462" s="260"/>
    </row>
    <row r="463" spans="2:14" s="151" customFormat="1" ht="16.5" customHeight="1">
      <c r="B463" s="265" t="s">
        <v>36</v>
      </c>
      <c r="C463" s="265"/>
      <c r="D463" s="232" t="s">
        <v>37</v>
      </c>
      <c r="E463" s="276" t="s">
        <v>142</v>
      </c>
      <c r="F463" s="276"/>
      <c r="G463" s="276"/>
      <c r="H463" s="276"/>
      <c r="I463" s="276"/>
      <c r="J463" s="276"/>
      <c r="K463" s="276"/>
      <c r="L463" s="276"/>
    </row>
    <row r="464" spans="2:14" s="151" customFormat="1">
      <c r="B464" s="265"/>
      <c r="C464" s="265"/>
      <c r="D464" s="232" t="s">
        <v>38</v>
      </c>
      <c r="E464" s="276" t="s">
        <v>142</v>
      </c>
      <c r="F464" s="276"/>
      <c r="G464" s="276"/>
      <c r="H464" s="276"/>
      <c r="I464" s="276"/>
      <c r="J464" s="276"/>
      <c r="K464" s="276"/>
      <c r="L464" s="276"/>
    </row>
    <row r="465" spans="2:15" s="151" customFormat="1">
      <c r="B465" s="265"/>
      <c r="C465" s="265"/>
      <c r="D465" s="232" t="s">
        <v>39</v>
      </c>
      <c r="E465" s="266" t="s">
        <v>143</v>
      </c>
      <c r="F465" s="266"/>
      <c r="G465" s="266"/>
      <c r="H465" s="266"/>
      <c r="I465" s="266"/>
      <c r="J465" s="266"/>
      <c r="K465" s="266"/>
      <c r="L465" s="266"/>
    </row>
    <row r="466" spans="2:15" s="151" customFormat="1">
      <c r="B466" s="260"/>
      <c r="C466" s="260"/>
      <c r="D466" s="260"/>
      <c r="E466" s="260"/>
      <c r="F466" s="260"/>
      <c r="G466" s="260"/>
      <c r="H466" s="260"/>
      <c r="I466" s="260"/>
      <c r="J466" s="260"/>
      <c r="K466" s="260"/>
      <c r="L466" s="260"/>
    </row>
    <row r="467" spans="2:15" s="151" customFormat="1" ht="27" customHeight="1">
      <c r="B467" s="267" t="s">
        <v>40</v>
      </c>
      <c r="C467" s="268"/>
      <c r="D467" s="232" t="s">
        <v>41</v>
      </c>
      <c r="E467" s="273" t="s">
        <v>145</v>
      </c>
      <c r="F467" s="274"/>
      <c r="G467" s="274"/>
      <c r="H467" s="274"/>
      <c r="I467" s="274"/>
      <c r="J467" s="274"/>
      <c r="K467" s="274"/>
      <c r="L467" s="275"/>
    </row>
    <row r="468" spans="2:15" s="151" customFormat="1" ht="27">
      <c r="B468" s="269"/>
      <c r="C468" s="270"/>
      <c r="D468" s="232" t="s">
        <v>42</v>
      </c>
      <c r="E468" s="262">
        <v>1108</v>
      </c>
      <c r="F468" s="262"/>
      <c r="G468" s="262"/>
      <c r="H468" s="262"/>
      <c r="I468" s="262"/>
      <c r="J468" s="262"/>
      <c r="K468" s="262"/>
      <c r="L468" s="262"/>
    </row>
    <row r="469" spans="2:15" s="151" customFormat="1" ht="27" customHeight="1">
      <c r="B469" s="269"/>
      <c r="C469" s="270"/>
      <c r="D469" s="232" t="s">
        <v>43</v>
      </c>
      <c r="E469" s="273" t="s">
        <v>276</v>
      </c>
      <c r="F469" s="274"/>
      <c r="G469" s="274"/>
      <c r="H469" s="274"/>
      <c r="I469" s="274"/>
      <c r="J469" s="274"/>
      <c r="K469" s="274"/>
      <c r="L469" s="275"/>
    </row>
    <row r="470" spans="2:15" s="151" customFormat="1" ht="27">
      <c r="B470" s="271"/>
      <c r="C470" s="272"/>
      <c r="D470" s="232" t="s">
        <v>44</v>
      </c>
      <c r="E470" s="262">
        <v>12001</v>
      </c>
      <c r="F470" s="262"/>
      <c r="G470" s="262"/>
      <c r="H470" s="262"/>
      <c r="I470" s="262"/>
      <c r="J470" s="262"/>
      <c r="K470" s="262"/>
      <c r="L470" s="262"/>
    </row>
    <row r="471" spans="2:15" s="151" customFormat="1">
      <c r="B471" s="260"/>
      <c r="C471" s="260"/>
      <c r="D471" s="260"/>
      <c r="E471" s="260"/>
      <c r="F471" s="260"/>
      <c r="G471" s="260"/>
      <c r="H471" s="260"/>
      <c r="I471" s="260"/>
      <c r="J471" s="260"/>
      <c r="K471" s="260"/>
      <c r="L471" s="260"/>
    </row>
    <row r="472" spans="2:15" s="151" customFormat="1" ht="16.5" customHeight="1">
      <c r="B472" s="261" t="s">
        <v>45</v>
      </c>
      <c r="C472" s="261"/>
      <c r="D472" s="261"/>
      <c r="E472" s="262" t="s">
        <v>148</v>
      </c>
      <c r="F472" s="262"/>
      <c r="G472" s="262"/>
      <c r="H472" s="262"/>
      <c r="I472" s="262"/>
      <c r="J472" s="262"/>
      <c r="K472" s="262"/>
      <c r="L472" s="262"/>
    </row>
    <row r="473" spans="2:15" s="151" customFormat="1"/>
    <row r="474" spans="2:15" s="151" customFormat="1" ht="16.5" customHeight="1">
      <c r="B474" s="257" t="s">
        <v>50</v>
      </c>
      <c r="C474" s="263" t="s">
        <v>1</v>
      </c>
      <c r="D474" s="263"/>
      <c r="E474" s="257" t="s">
        <v>49</v>
      </c>
      <c r="F474" s="257" t="s">
        <v>3</v>
      </c>
      <c r="G474" s="257"/>
      <c r="H474" s="257"/>
      <c r="I474" s="257" t="s">
        <v>47</v>
      </c>
      <c r="J474" s="257" t="s">
        <v>4</v>
      </c>
      <c r="K474" s="257" t="s">
        <v>5</v>
      </c>
      <c r="L474" s="257" t="s">
        <v>6</v>
      </c>
      <c r="M474" s="257" t="s">
        <v>46</v>
      </c>
      <c r="N474" s="257"/>
      <c r="O474" s="257" t="s">
        <v>7</v>
      </c>
    </row>
    <row r="475" spans="2:15" ht="54">
      <c r="B475" s="257"/>
      <c r="C475" s="234" t="s">
        <v>8</v>
      </c>
      <c r="D475" s="233" t="s">
        <v>0</v>
      </c>
      <c r="E475" s="257"/>
      <c r="F475" s="233" t="s">
        <v>48</v>
      </c>
      <c r="G475" s="233" t="s">
        <v>9</v>
      </c>
      <c r="H475" s="233" t="s">
        <v>10</v>
      </c>
      <c r="I475" s="257"/>
      <c r="J475" s="257"/>
      <c r="K475" s="257"/>
      <c r="L475" s="257"/>
      <c r="M475" s="233" t="s">
        <v>11</v>
      </c>
      <c r="N475" s="233" t="s">
        <v>12</v>
      </c>
      <c r="O475" s="257"/>
    </row>
    <row r="476" spans="2:15">
      <c r="B476" s="236" t="s">
        <v>13</v>
      </c>
      <c r="C476" s="236" t="s">
        <v>14</v>
      </c>
      <c r="D476" s="236" t="s">
        <v>15</v>
      </c>
      <c r="E476" s="236" t="s">
        <v>16</v>
      </c>
      <c r="F476" s="236" t="s">
        <v>17</v>
      </c>
      <c r="G476" s="236" t="s">
        <v>18</v>
      </c>
      <c r="H476" s="236" t="s">
        <v>19</v>
      </c>
      <c r="I476" s="236" t="s">
        <v>20</v>
      </c>
      <c r="J476" s="236" t="s">
        <v>21</v>
      </c>
      <c r="K476" s="236" t="s">
        <v>22</v>
      </c>
      <c r="L476" s="236" t="s">
        <v>23</v>
      </c>
      <c r="M476" s="236" t="s">
        <v>24</v>
      </c>
      <c r="N476" s="236" t="s">
        <v>25</v>
      </c>
      <c r="O476" s="236" t="s">
        <v>26</v>
      </c>
    </row>
    <row r="477" spans="2:15">
      <c r="B477" s="4">
        <v>1100000</v>
      </c>
      <c r="C477" s="5" t="s">
        <v>72</v>
      </c>
      <c r="D477" s="4" t="s">
        <v>28</v>
      </c>
      <c r="E477" s="189">
        <f>E479</f>
        <v>50000</v>
      </c>
      <c r="F477" s="25">
        <f t="shared" ref="F477:H478" si="32">F479</f>
        <v>0</v>
      </c>
      <c r="G477" s="25">
        <f t="shared" si="32"/>
        <v>0</v>
      </c>
      <c r="H477" s="189">
        <f t="shared" si="32"/>
        <v>99947</v>
      </c>
      <c r="I477" s="189">
        <f t="shared" ref="I477" si="33">E477+F477+G477+H477</f>
        <v>149947</v>
      </c>
      <c r="J477" s="183">
        <f>J479</f>
        <v>119855.98</v>
      </c>
      <c r="K477" s="183">
        <f t="shared" ref="K477:L477" si="34">K479</f>
        <v>112013.6</v>
      </c>
      <c r="L477" s="183">
        <f t="shared" si="34"/>
        <v>112013.6</v>
      </c>
      <c r="M477" s="152"/>
      <c r="N477" s="152"/>
      <c r="O477" s="152"/>
    </row>
    <row r="478" spans="2:15" ht="27">
      <c r="B478" s="4">
        <v>1175000</v>
      </c>
      <c r="C478" s="6" t="s">
        <v>269</v>
      </c>
      <c r="D478" s="4" t="s">
        <v>28</v>
      </c>
      <c r="E478" s="183">
        <f>E479</f>
        <v>50000</v>
      </c>
      <c r="F478" s="152"/>
      <c r="G478" s="152"/>
      <c r="H478" s="189">
        <f t="shared" si="32"/>
        <v>99947</v>
      </c>
      <c r="I478" s="189">
        <f t="shared" ref="I478:I479" si="35">E478+F478+G478+H478</f>
        <v>149947</v>
      </c>
      <c r="J478" s="183">
        <f>J479</f>
        <v>119855.98</v>
      </c>
      <c r="K478" s="183">
        <f t="shared" ref="K478:L478" si="36">K479</f>
        <v>112013.6</v>
      </c>
      <c r="L478" s="183">
        <f t="shared" si="36"/>
        <v>112013.6</v>
      </c>
      <c r="M478" s="152"/>
      <c r="N478" s="152"/>
      <c r="O478" s="152"/>
    </row>
    <row r="479" spans="2:15" ht="27">
      <c r="B479" s="4">
        <v>1175100</v>
      </c>
      <c r="C479" s="5" t="s">
        <v>270</v>
      </c>
      <c r="D479" s="4">
        <v>485100</v>
      </c>
      <c r="E479" s="189">
        <v>50000</v>
      </c>
      <c r="F479" s="152"/>
      <c r="G479" s="25"/>
      <c r="H479" s="189">
        <f>100000-53</f>
        <v>99947</v>
      </c>
      <c r="I479" s="189">
        <f t="shared" si="35"/>
        <v>149947</v>
      </c>
      <c r="J479" s="189">
        <v>119855.98</v>
      </c>
      <c r="K479" s="189">
        <v>112013.6</v>
      </c>
      <c r="L479" s="189">
        <v>112013.6</v>
      </c>
      <c r="M479" s="152"/>
      <c r="N479" s="152"/>
      <c r="O479" s="152"/>
    </row>
    <row r="480" spans="2:15">
      <c r="B480" s="4">
        <v>1000000</v>
      </c>
      <c r="C480" s="4" t="s">
        <v>193</v>
      </c>
      <c r="D480" s="4"/>
      <c r="E480" s="189">
        <f>E477</f>
        <v>50000</v>
      </c>
      <c r="F480" s="25">
        <f t="shared" ref="F480:H480" si="37">F477</f>
        <v>0</v>
      </c>
      <c r="G480" s="25">
        <f t="shared" si="37"/>
        <v>0</v>
      </c>
      <c r="H480" s="189">
        <f t="shared" si="37"/>
        <v>99947</v>
      </c>
      <c r="I480" s="189">
        <f>I477</f>
        <v>149947</v>
      </c>
      <c r="J480" s="189">
        <f>J477</f>
        <v>119855.98</v>
      </c>
      <c r="K480" s="189">
        <f>K477</f>
        <v>112013.6</v>
      </c>
      <c r="L480" s="183">
        <f>L477</f>
        <v>112013.6</v>
      </c>
      <c r="M480" s="152"/>
      <c r="N480" s="152"/>
      <c r="O480" s="152"/>
    </row>
    <row r="481" spans="2:15" s="151" customFormat="1"/>
    <row r="482" spans="2:15" s="151" customFormat="1"/>
    <row r="483" spans="2:15" ht="16.5" customHeight="1">
      <c r="B483" s="151"/>
      <c r="C483" s="153" t="s">
        <v>312</v>
      </c>
      <c r="D483" s="258" t="s">
        <v>66</v>
      </c>
      <c r="E483" s="258"/>
      <c r="F483" s="258"/>
      <c r="G483" s="254" t="s">
        <v>67</v>
      </c>
      <c r="H483" s="254"/>
      <c r="I483" s="151"/>
      <c r="J483" s="259" t="s">
        <v>308</v>
      </c>
      <c r="K483" s="259"/>
      <c r="L483" s="259"/>
      <c r="M483" s="151"/>
      <c r="N483" s="151"/>
      <c r="O483" s="151"/>
    </row>
    <row r="484" spans="2:15">
      <c r="B484" s="151"/>
      <c r="C484" s="8"/>
      <c r="D484" s="8"/>
      <c r="E484" s="1"/>
      <c r="F484" s="151"/>
      <c r="G484" s="254" t="s">
        <v>68</v>
      </c>
      <c r="H484" s="254"/>
      <c r="I484" s="151"/>
      <c r="J484" s="254" t="s">
        <v>69</v>
      </c>
      <c r="K484" s="254"/>
      <c r="L484" s="254"/>
      <c r="M484" s="151"/>
      <c r="N484" s="151"/>
      <c r="O484" s="151"/>
    </row>
    <row r="485" spans="2:15">
      <c r="B485" s="151"/>
      <c r="C485" s="231" t="s">
        <v>70</v>
      </c>
      <c r="D485" s="8"/>
      <c r="E485" s="8"/>
      <c r="F485" s="8"/>
      <c r="G485" s="8"/>
      <c r="H485" s="8"/>
      <c r="I485" s="8"/>
      <c r="J485" s="151"/>
      <c r="K485" s="151"/>
      <c r="L485" s="151"/>
      <c r="M485" s="151"/>
      <c r="N485" s="151"/>
      <c r="O485" s="151"/>
    </row>
    <row r="486" spans="2:15" ht="16.5" customHeight="1">
      <c r="B486" s="151"/>
      <c r="C486" s="8"/>
      <c r="D486" s="258" t="s">
        <v>71</v>
      </c>
      <c r="E486" s="258"/>
      <c r="F486" s="258"/>
      <c r="G486" s="254" t="s">
        <v>67</v>
      </c>
      <c r="H486" s="254"/>
      <c r="I486" s="7"/>
      <c r="J486" s="259" t="s">
        <v>212</v>
      </c>
      <c r="K486" s="259"/>
      <c r="L486" s="259"/>
      <c r="M486" s="151"/>
      <c r="N486" s="151"/>
      <c r="O486" s="151"/>
    </row>
    <row r="487" spans="2:15">
      <c r="B487" s="151"/>
      <c r="C487" s="8"/>
      <c r="D487" s="8"/>
      <c r="E487" s="8"/>
      <c r="F487" s="7"/>
      <c r="G487" s="254" t="s">
        <v>68</v>
      </c>
      <c r="H487" s="254"/>
      <c r="I487" s="7"/>
      <c r="J487" s="254" t="s">
        <v>69</v>
      </c>
      <c r="K487" s="254"/>
      <c r="L487" s="254"/>
      <c r="M487" s="151"/>
      <c r="N487" s="151"/>
      <c r="O487" s="151"/>
    </row>
    <row r="488" spans="2:15" s="151" customFormat="1">
      <c r="C488" s="8"/>
      <c r="D488" s="8"/>
      <c r="E488" s="8"/>
      <c r="F488" s="7"/>
      <c r="G488" s="231"/>
      <c r="H488" s="231"/>
      <c r="I488" s="7"/>
      <c r="J488" s="231"/>
      <c r="K488" s="231"/>
      <c r="L488" s="231"/>
    </row>
    <row r="489" spans="2:15" s="151" customFormat="1">
      <c r="C489" s="8"/>
      <c r="D489" s="8"/>
      <c r="E489" s="8"/>
      <c r="F489" s="7"/>
      <c r="G489" s="231"/>
      <c r="H489" s="231"/>
      <c r="I489" s="7"/>
      <c r="J489" s="231"/>
      <c r="K489" s="231"/>
      <c r="L489" s="231"/>
    </row>
    <row r="490" spans="2:15" s="151" customFormat="1">
      <c r="C490" s="8"/>
      <c r="D490" s="8"/>
      <c r="E490" s="8"/>
      <c r="F490" s="7"/>
      <c r="G490" s="231"/>
      <c r="H490" s="231"/>
      <c r="I490" s="7"/>
      <c r="J490" s="231"/>
      <c r="K490" s="231"/>
      <c r="L490" s="231"/>
    </row>
    <row r="491" spans="2:15" s="151" customFormat="1">
      <c r="C491" s="8"/>
      <c r="D491" s="8"/>
      <c r="E491" s="8"/>
      <c r="F491" s="7"/>
      <c r="G491" s="253"/>
      <c r="H491" s="253"/>
      <c r="I491" s="7"/>
      <c r="J491" s="253"/>
      <c r="K491" s="253"/>
      <c r="L491" s="253"/>
    </row>
    <row r="492" spans="2:15" s="151" customFormat="1">
      <c r="C492" s="8"/>
      <c r="D492" s="8"/>
      <c r="E492" s="8"/>
      <c r="F492" s="7"/>
      <c r="G492" s="253"/>
      <c r="H492" s="253"/>
      <c r="I492" s="7"/>
      <c r="J492" s="253"/>
      <c r="K492" s="253"/>
      <c r="L492" s="253"/>
    </row>
    <row r="493" spans="2:15" s="151" customFormat="1">
      <c r="C493" s="8"/>
      <c r="D493" s="8"/>
      <c r="E493" s="8"/>
      <c r="F493" s="7"/>
      <c r="G493" s="253"/>
      <c r="H493" s="253"/>
      <c r="I493" s="7"/>
      <c r="J493" s="253"/>
      <c r="K493" s="253"/>
      <c r="L493" s="253"/>
    </row>
    <row r="494" spans="2:15" s="151" customFormat="1">
      <c r="C494" s="8"/>
      <c r="D494" s="8"/>
      <c r="E494" s="8"/>
      <c r="F494" s="7"/>
      <c r="G494" s="253"/>
      <c r="H494" s="253"/>
      <c r="I494" s="7"/>
      <c r="J494" s="253"/>
      <c r="K494" s="253"/>
      <c r="L494" s="253"/>
    </row>
    <row r="495" spans="2:15" s="151" customFormat="1">
      <c r="C495" s="8"/>
      <c r="D495" s="8"/>
      <c r="E495" s="8"/>
      <c r="F495" s="7"/>
      <c r="G495" s="253"/>
      <c r="H495" s="253"/>
      <c r="I495" s="7"/>
      <c r="J495" s="253"/>
      <c r="K495" s="253"/>
      <c r="L495" s="253"/>
    </row>
    <row r="496" spans="2:15" s="151" customFormat="1">
      <c r="C496" s="8"/>
      <c r="D496" s="8"/>
      <c r="E496" s="8"/>
      <c r="F496" s="7"/>
      <c r="G496" s="253"/>
      <c r="H496" s="253"/>
      <c r="I496" s="7"/>
      <c r="J496" s="253"/>
      <c r="K496" s="253"/>
      <c r="L496" s="253"/>
    </row>
    <row r="497" spans="2:14" s="151" customFormat="1">
      <c r="C497" s="8"/>
      <c r="D497" s="8"/>
      <c r="E497" s="8"/>
      <c r="F497" s="7"/>
      <c r="G497" s="253"/>
      <c r="H497" s="253"/>
      <c r="I497" s="7"/>
      <c r="J497" s="253"/>
      <c r="K497" s="253"/>
      <c r="L497" s="253"/>
    </row>
    <row r="498" spans="2:14" s="151" customFormat="1">
      <c r="C498" s="8"/>
      <c r="D498" s="8"/>
      <c r="E498" s="8"/>
      <c r="F498" s="7"/>
      <c r="G498" s="253"/>
      <c r="H498" s="253"/>
      <c r="I498" s="7"/>
      <c r="J498" s="253"/>
      <c r="K498" s="253"/>
      <c r="L498" s="253"/>
    </row>
    <row r="499" spans="2:14" s="151" customFormat="1">
      <c r="C499" s="8"/>
      <c r="D499" s="8"/>
      <c r="E499" s="8"/>
      <c r="F499" s="7"/>
      <c r="G499" s="253"/>
      <c r="H499" s="253"/>
      <c r="I499" s="7"/>
      <c r="J499" s="253"/>
      <c r="K499" s="253"/>
      <c r="L499" s="253"/>
    </row>
    <row r="500" spans="2:14" s="151" customFormat="1">
      <c r="C500" s="8"/>
      <c r="D500" s="8"/>
      <c r="E500" s="8"/>
      <c r="F500" s="7"/>
      <c r="G500" s="253"/>
      <c r="H500" s="253"/>
      <c r="I500" s="7"/>
      <c r="J500" s="253"/>
      <c r="K500" s="253"/>
      <c r="L500" s="253"/>
    </row>
    <row r="501" spans="2:14" s="151" customFormat="1">
      <c r="C501" s="8"/>
      <c r="D501" s="8"/>
      <c r="E501" s="8"/>
      <c r="F501" s="7"/>
      <c r="G501" s="253"/>
      <c r="H501" s="253"/>
      <c r="I501" s="7"/>
      <c r="J501" s="253"/>
      <c r="K501" s="253"/>
      <c r="L501" s="253"/>
    </row>
    <row r="502" spans="2:14" s="151" customFormat="1">
      <c r="J502" s="255" t="s">
        <v>122</v>
      </c>
      <c r="K502" s="255"/>
      <c r="L502" s="255"/>
    </row>
    <row r="503" spans="2:14" s="151" customFormat="1">
      <c r="J503" s="235"/>
      <c r="K503" s="235"/>
      <c r="L503" s="235"/>
    </row>
    <row r="504" spans="2:14" s="151" customFormat="1">
      <c r="B504" s="256" t="s">
        <v>120</v>
      </c>
      <c r="C504" s="256"/>
      <c r="D504" s="256"/>
      <c r="E504" s="256"/>
      <c r="F504" s="256"/>
      <c r="G504" s="256"/>
      <c r="H504" s="256"/>
      <c r="I504" s="256"/>
      <c r="J504" s="256"/>
      <c r="K504" s="256"/>
      <c r="L504" s="256"/>
    </row>
    <row r="505" spans="2:14" s="151" customFormat="1">
      <c r="B505" s="256" t="s">
        <v>121</v>
      </c>
      <c r="C505" s="256"/>
      <c r="D505" s="256"/>
      <c r="E505" s="256"/>
      <c r="F505" s="256"/>
      <c r="G505" s="256"/>
      <c r="H505" s="256"/>
      <c r="I505" s="256"/>
      <c r="J505" s="256"/>
      <c r="K505" s="256"/>
      <c r="L505" s="256"/>
    </row>
    <row r="506" spans="2:14" s="151" customFormat="1">
      <c r="B506" s="256" t="s">
        <v>310</v>
      </c>
      <c r="C506" s="256"/>
      <c r="D506" s="256"/>
      <c r="E506" s="256"/>
      <c r="F506" s="256"/>
      <c r="G506" s="256"/>
      <c r="H506" s="256"/>
      <c r="I506" s="256"/>
      <c r="J506" s="256"/>
      <c r="K506" s="256"/>
      <c r="L506" s="256"/>
    </row>
    <row r="507" spans="2:14">
      <c r="N507" s="12"/>
    </row>
    <row r="508" spans="2:14">
      <c r="B508" s="261" t="s">
        <v>29</v>
      </c>
      <c r="C508" s="261"/>
      <c r="D508" s="21" t="s">
        <v>30</v>
      </c>
      <c r="E508" s="262" t="s">
        <v>144</v>
      </c>
      <c r="F508" s="262"/>
      <c r="G508" s="262"/>
      <c r="H508" s="262"/>
      <c r="I508" s="262"/>
      <c r="J508" s="262"/>
      <c r="K508" s="262"/>
      <c r="L508" s="262"/>
    </row>
    <row r="509" spans="2:14">
      <c r="B509" s="261"/>
      <c r="C509" s="261"/>
      <c r="D509" s="21" t="s">
        <v>31</v>
      </c>
      <c r="E509" s="262">
        <v>104021</v>
      </c>
      <c r="F509" s="262"/>
      <c r="G509" s="262"/>
      <c r="H509" s="262"/>
      <c r="I509" s="262"/>
      <c r="J509" s="262"/>
      <c r="K509" s="262"/>
      <c r="L509" s="262"/>
    </row>
    <row r="510" spans="2:14">
      <c r="B510" s="260"/>
      <c r="C510" s="260"/>
      <c r="D510" s="260"/>
      <c r="E510" s="260"/>
      <c r="F510" s="260"/>
      <c r="G510" s="260"/>
      <c r="H510" s="260"/>
      <c r="I510" s="260"/>
      <c r="J510" s="260"/>
      <c r="K510" s="260"/>
      <c r="L510" s="260"/>
    </row>
    <row r="511" spans="2:14">
      <c r="B511" s="261" t="s">
        <v>32</v>
      </c>
      <c r="C511" s="261"/>
      <c r="D511" s="21" t="s">
        <v>30</v>
      </c>
      <c r="E511" s="262" t="s">
        <v>144</v>
      </c>
      <c r="F511" s="262"/>
      <c r="G511" s="262"/>
      <c r="H511" s="262"/>
      <c r="I511" s="262"/>
      <c r="J511" s="262"/>
      <c r="K511" s="262"/>
      <c r="L511" s="262"/>
    </row>
    <row r="512" spans="2:14">
      <c r="B512" s="261"/>
      <c r="C512" s="261"/>
      <c r="D512" s="21" t="s">
        <v>31</v>
      </c>
      <c r="E512" s="262">
        <v>104021</v>
      </c>
      <c r="F512" s="262"/>
      <c r="G512" s="262"/>
      <c r="H512" s="262"/>
      <c r="I512" s="262"/>
      <c r="J512" s="262"/>
      <c r="K512" s="262"/>
      <c r="L512" s="262"/>
    </row>
    <row r="513" spans="2:12">
      <c r="B513" s="264"/>
      <c r="C513" s="264"/>
      <c r="D513" s="264"/>
      <c r="E513" s="264"/>
      <c r="F513" s="264"/>
      <c r="G513" s="264"/>
      <c r="H513" s="264"/>
      <c r="I513" s="264"/>
      <c r="J513" s="264"/>
      <c r="K513" s="264"/>
      <c r="L513" s="264"/>
    </row>
    <row r="514" spans="2:12">
      <c r="B514" s="261" t="s">
        <v>33</v>
      </c>
      <c r="C514" s="261"/>
      <c r="D514" s="261"/>
      <c r="E514" s="262" t="s">
        <v>144</v>
      </c>
      <c r="F514" s="262"/>
      <c r="G514" s="262"/>
      <c r="H514" s="262"/>
      <c r="I514" s="262"/>
      <c r="J514" s="262"/>
      <c r="K514" s="262"/>
      <c r="L514" s="262"/>
    </row>
    <row r="515" spans="2:12">
      <c r="B515" s="260"/>
      <c r="C515" s="260"/>
      <c r="D515" s="260"/>
      <c r="E515" s="260"/>
      <c r="F515" s="260"/>
      <c r="G515" s="260"/>
      <c r="H515" s="260"/>
      <c r="I515" s="260"/>
      <c r="J515" s="260"/>
      <c r="K515" s="260"/>
      <c r="L515" s="260"/>
    </row>
    <row r="516" spans="2:12">
      <c r="B516" s="261" t="s">
        <v>34</v>
      </c>
      <c r="C516" s="261"/>
      <c r="D516" s="261"/>
      <c r="E516" s="262">
        <v>1006</v>
      </c>
      <c r="F516" s="262"/>
      <c r="G516" s="262"/>
      <c r="H516" s="262"/>
      <c r="I516" s="262"/>
      <c r="J516" s="262"/>
      <c r="K516" s="262"/>
      <c r="L516" s="262"/>
    </row>
    <row r="517" spans="2:12">
      <c r="B517" s="264"/>
      <c r="C517" s="264"/>
      <c r="D517" s="264"/>
      <c r="E517" s="264"/>
      <c r="F517" s="264"/>
      <c r="G517" s="264"/>
      <c r="H517" s="264"/>
      <c r="I517" s="264"/>
      <c r="J517" s="264"/>
      <c r="K517" s="264"/>
      <c r="L517" s="264"/>
    </row>
    <row r="518" spans="2:12">
      <c r="B518" s="261" t="s">
        <v>35</v>
      </c>
      <c r="C518" s="261"/>
      <c r="D518" s="261"/>
      <c r="E518" s="262">
        <v>1</v>
      </c>
      <c r="F518" s="262"/>
      <c r="G518" s="262"/>
      <c r="H518" s="262"/>
      <c r="I518" s="262"/>
      <c r="J518" s="262"/>
      <c r="K518" s="262"/>
      <c r="L518" s="262"/>
    </row>
    <row r="519" spans="2:12">
      <c r="B519" s="260"/>
      <c r="C519" s="260"/>
      <c r="D519" s="260"/>
      <c r="E519" s="260"/>
      <c r="F519" s="260"/>
      <c r="G519" s="260"/>
      <c r="H519" s="260"/>
      <c r="I519" s="260"/>
      <c r="J519" s="260"/>
      <c r="K519" s="260"/>
      <c r="L519" s="260"/>
    </row>
    <row r="520" spans="2:12">
      <c r="B520" s="265" t="s">
        <v>36</v>
      </c>
      <c r="C520" s="265"/>
      <c r="D520" s="21" t="s">
        <v>37</v>
      </c>
      <c r="E520" s="276" t="s">
        <v>142</v>
      </c>
      <c r="F520" s="276"/>
      <c r="G520" s="276"/>
      <c r="H520" s="276"/>
      <c r="I520" s="276"/>
      <c r="J520" s="276"/>
      <c r="K520" s="276"/>
      <c r="L520" s="276"/>
    </row>
    <row r="521" spans="2:12">
      <c r="B521" s="265"/>
      <c r="C521" s="265"/>
      <c r="D521" s="21" t="s">
        <v>38</v>
      </c>
      <c r="E521" s="276" t="s">
        <v>142</v>
      </c>
      <c r="F521" s="276"/>
      <c r="G521" s="276"/>
      <c r="H521" s="276"/>
      <c r="I521" s="276"/>
      <c r="J521" s="276"/>
      <c r="K521" s="276"/>
      <c r="L521" s="276"/>
    </row>
    <row r="522" spans="2:12">
      <c r="B522" s="265"/>
      <c r="C522" s="265"/>
      <c r="D522" s="21" t="s">
        <v>39</v>
      </c>
      <c r="E522" s="266" t="s">
        <v>143</v>
      </c>
      <c r="F522" s="266"/>
      <c r="G522" s="266"/>
      <c r="H522" s="266"/>
      <c r="I522" s="266"/>
      <c r="J522" s="266"/>
      <c r="K522" s="266"/>
      <c r="L522" s="266"/>
    </row>
    <row r="523" spans="2:12">
      <c r="B523" s="260"/>
      <c r="C523" s="260"/>
      <c r="D523" s="260"/>
      <c r="E523" s="260"/>
      <c r="F523" s="260"/>
      <c r="G523" s="260"/>
      <c r="H523" s="260"/>
      <c r="I523" s="260"/>
      <c r="J523" s="260"/>
      <c r="K523" s="260"/>
      <c r="L523" s="260"/>
    </row>
    <row r="524" spans="2:12" ht="27">
      <c r="B524" s="267" t="s">
        <v>40</v>
      </c>
      <c r="C524" s="268"/>
      <c r="D524" s="21" t="s">
        <v>41</v>
      </c>
      <c r="E524" s="273" t="s">
        <v>145</v>
      </c>
      <c r="F524" s="274"/>
      <c r="G524" s="274"/>
      <c r="H524" s="274"/>
      <c r="I524" s="274"/>
      <c r="J524" s="274"/>
      <c r="K524" s="274"/>
      <c r="L524" s="275"/>
    </row>
    <row r="525" spans="2:12" ht="27">
      <c r="B525" s="269"/>
      <c r="C525" s="270"/>
      <c r="D525" s="21" t="s">
        <v>42</v>
      </c>
      <c r="E525" s="262">
        <v>1108</v>
      </c>
      <c r="F525" s="262"/>
      <c r="G525" s="262"/>
      <c r="H525" s="262"/>
      <c r="I525" s="262"/>
      <c r="J525" s="262"/>
      <c r="K525" s="262"/>
      <c r="L525" s="262"/>
    </row>
    <row r="526" spans="2:12" ht="27">
      <c r="B526" s="269"/>
      <c r="C526" s="270"/>
      <c r="D526" s="21" t="s">
        <v>43</v>
      </c>
      <c r="E526" s="273" t="s">
        <v>154</v>
      </c>
      <c r="F526" s="274"/>
      <c r="G526" s="274"/>
      <c r="H526" s="274"/>
      <c r="I526" s="274"/>
      <c r="J526" s="274"/>
      <c r="K526" s="274"/>
      <c r="L526" s="275"/>
    </row>
    <row r="527" spans="2:12" ht="27">
      <c r="B527" s="271"/>
      <c r="C527" s="272"/>
      <c r="D527" s="21" t="s">
        <v>44</v>
      </c>
      <c r="E527" s="262">
        <v>31001</v>
      </c>
      <c r="F527" s="262"/>
      <c r="G527" s="262"/>
      <c r="H527" s="262"/>
      <c r="I527" s="262"/>
      <c r="J527" s="262"/>
      <c r="K527" s="262"/>
      <c r="L527" s="262"/>
    </row>
    <row r="528" spans="2:12">
      <c r="B528" s="260"/>
      <c r="C528" s="260"/>
      <c r="D528" s="260"/>
      <c r="E528" s="260"/>
      <c r="F528" s="260"/>
      <c r="G528" s="260"/>
      <c r="H528" s="260"/>
      <c r="I528" s="260"/>
      <c r="J528" s="260"/>
      <c r="K528" s="260"/>
      <c r="L528" s="260"/>
    </row>
    <row r="529" spans="2:15">
      <c r="B529" s="261" t="s">
        <v>45</v>
      </c>
      <c r="C529" s="261"/>
      <c r="D529" s="261"/>
      <c r="E529" s="262" t="s">
        <v>148</v>
      </c>
      <c r="F529" s="262"/>
      <c r="G529" s="262"/>
      <c r="H529" s="262"/>
      <c r="I529" s="262"/>
      <c r="J529" s="262"/>
      <c r="K529" s="262"/>
      <c r="L529" s="262"/>
    </row>
    <row r="531" spans="2:15" ht="52.5" customHeight="1">
      <c r="B531" s="257" t="s">
        <v>50</v>
      </c>
      <c r="C531" s="263" t="s">
        <v>1</v>
      </c>
      <c r="D531" s="263"/>
      <c r="E531" s="257" t="s">
        <v>49</v>
      </c>
      <c r="F531" s="257" t="s">
        <v>3</v>
      </c>
      <c r="G531" s="257"/>
      <c r="H531" s="257"/>
      <c r="I531" s="257" t="s">
        <v>47</v>
      </c>
      <c r="J531" s="257" t="s">
        <v>4</v>
      </c>
      <c r="K531" s="257" t="s">
        <v>5</v>
      </c>
      <c r="L531" s="257" t="s">
        <v>6</v>
      </c>
      <c r="M531" s="257" t="s">
        <v>46</v>
      </c>
      <c r="N531" s="257"/>
      <c r="O531" s="257" t="s">
        <v>7</v>
      </c>
    </row>
    <row r="532" spans="2:15" ht="54">
      <c r="B532" s="257"/>
      <c r="C532" s="22" t="s">
        <v>8</v>
      </c>
      <c r="D532" s="20" t="s">
        <v>0</v>
      </c>
      <c r="E532" s="257"/>
      <c r="F532" s="20" t="s">
        <v>48</v>
      </c>
      <c r="G532" s="20" t="s">
        <v>9</v>
      </c>
      <c r="H532" s="20" t="s">
        <v>10</v>
      </c>
      <c r="I532" s="257"/>
      <c r="J532" s="257"/>
      <c r="K532" s="257"/>
      <c r="L532" s="257"/>
      <c r="M532" s="20" t="s">
        <v>11</v>
      </c>
      <c r="N532" s="20" t="s">
        <v>12</v>
      </c>
      <c r="O532" s="257"/>
    </row>
    <row r="533" spans="2:15">
      <c r="B533" s="24" t="s">
        <v>13</v>
      </c>
      <c r="C533" s="24" t="s">
        <v>14</v>
      </c>
      <c r="D533" s="24" t="s">
        <v>15</v>
      </c>
      <c r="E533" s="24" t="s">
        <v>16</v>
      </c>
      <c r="F533" s="24" t="s">
        <v>17</v>
      </c>
      <c r="G533" s="24" t="s">
        <v>18</v>
      </c>
      <c r="H533" s="24" t="s">
        <v>19</v>
      </c>
      <c r="I533" s="24" t="s">
        <v>20</v>
      </c>
      <c r="J533" s="24" t="s">
        <v>21</v>
      </c>
      <c r="K533" s="24" t="s">
        <v>22</v>
      </c>
      <c r="L533" s="24" t="s">
        <v>23</v>
      </c>
      <c r="M533" s="24" t="s">
        <v>24</v>
      </c>
      <c r="N533" s="24" t="s">
        <v>25</v>
      </c>
      <c r="O533" s="24" t="s">
        <v>26</v>
      </c>
    </row>
    <row r="534" spans="2:15">
      <c r="B534" s="4">
        <v>1200000</v>
      </c>
      <c r="C534" s="5" t="s">
        <v>62</v>
      </c>
      <c r="D534" s="4" t="s">
        <v>28</v>
      </c>
      <c r="E534" s="183">
        <f>E538</f>
        <v>34671</v>
      </c>
      <c r="F534" s="25">
        <f t="shared" ref="F534:H534" si="38">F538</f>
        <v>0</v>
      </c>
      <c r="G534" s="193">
        <f t="shared" si="38"/>
        <v>-1255.8</v>
      </c>
      <c r="H534" s="25">
        <f t="shared" si="38"/>
        <v>0</v>
      </c>
      <c r="I534" s="183">
        <f>E534+F534+G534+H534</f>
        <v>33415.199999999997</v>
      </c>
      <c r="J534" s="183">
        <f t="shared" ref="J534:L534" si="39">J538</f>
        <v>32083.919999999998</v>
      </c>
      <c r="K534" s="183">
        <f t="shared" si="39"/>
        <v>32083.919999999998</v>
      </c>
      <c r="L534" s="183">
        <f t="shared" si="39"/>
        <v>32083.919999999998</v>
      </c>
      <c r="M534" s="10"/>
      <c r="N534" s="10"/>
      <c r="O534" s="10"/>
    </row>
    <row r="535" spans="2:15">
      <c r="B535" s="4">
        <v>1210000</v>
      </c>
      <c r="C535" s="5" t="s">
        <v>63</v>
      </c>
      <c r="D535" s="4" t="s">
        <v>28</v>
      </c>
      <c r="E535" s="183"/>
      <c r="F535" s="10"/>
      <c r="G535" s="10"/>
      <c r="H535" s="10"/>
      <c r="I535" s="183"/>
      <c r="J535" s="183"/>
      <c r="K535" s="183"/>
      <c r="L535" s="183"/>
      <c r="M535" s="10"/>
      <c r="N535" s="10"/>
      <c r="O535" s="10"/>
    </row>
    <row r="536" spans="2:15">
      <c r="B536" s="4">
        <v>1211000</v>
      </c>
      <c r="C536" s="5" t="s">
        <v>116</v>
      </c>
      <c r="D536" s="4">
        <v>511100</v>
      </c>
      <c r="E536" s="183"/>
      <c r="F536" s="10"/>
      <c r="G536" s="10"/>
      <c r="H536" s="10"/>
      <c r="I536" s="25"/>
      <c r="J536" s="25"/>
      <c r="K536" s="25"/>
      <c r="L536" s="25"/>
      <c r="M536" s="10"/>
      <c r="N536" s="10"/>
      <c r="O536" s="10"/>
    </row>
    <row r="537" spans="2:15">
      <c r="B537" s="4">
        <v>1212000</v>
      </c>
      <c r="C537" s="5" t="s">
        <v>117</v>
      </c>
      <c r="D537" s="4">
        <v>511200</v>
      </c>
      <c r="E537" s="183"/>
      <c r="F537" s="10"/>
      <c r="G537" s="10"/>
      <c r="H537" s="10"/>
      <c r="I537" s="25"/>
      <c r="J537" s="25"/>
      <c r="K537" s="25"/>
      <c r="L537" s="25"/>
      <c r="M537" s="10"/>
      <c r="N537" s="10"/>
      <c r="O537" s="10"/>
    </row>
    <row r="538" spans="2:15">
      <c r="B538" s="4">
        <v>1215000</v>
      </c>
      <c r="C538" s="5" t="s">
        <v>118</v>
      </c>
      <c r="D538" s="4">
        <v>512200</v>
      </c>
      <c r="E538" s="183">
        <v>34671</v>
      </c>
      <c r="F538" s="10"/>
      <c r="G538" s="193">
        <v>-1255.8</v>
      </c>
      <c r="I538" s="183">
        <f t="shared" ref="I538" si="40">E538+F538+G538+H538</f>
        <v>33415.199999999997</v>
      </c>
      <c r="J538" s="183">
        <v>32083.919999999998</v>
      </c>
      <c r="K538" s="183">
        <v>32083.919999999998</v>
      </c>
      <c r="L538" s="183">
        <v>32083.919999999998</v>
      </c>
      <c r="M538" s="10"/>
      <c r="N538" s="10"/>
      <c r="O538" s="10"/>
    </row>
    <row r="539" spans="2:15">
      <c r="B539" s="4">
        <v>1216000</v>
      </c>
      <c r="C539" s="5" t="s">
        <v>119</v>
      </c>
      <c r="D539" s="4">
        <v>512900</v>
      </c>
      <c r="E539" s="183"/>
      <c r="F539" s="10"/>
      <c r="G539" s="10"/>
      <c r="H539" s="10"/>
      <c r="I539" s="183"/>
      <c r="J539" s="25"/>
      <c r="K539" s="25"/>
      <c r="L539" s="25"/>
      <c r="M539" s="10"/>
      <c r="N539" s="10"/>
      <c r="O539" s="10"/>
    </row>
    <row r="540" spans="2:15">
      <c r="B540" s="4">
        <v>1000000</v>
      </c>
      <c r="C540" s="4" t="s">
        <v>193</v>
      </c>
      <c r="D540" s="4"/>
      <c r="E540" s="183">
        <f>E534</f>
        <v>34671</v>
      </c>
      <c r="F540" s="25"/>
      <c r="G540" s="193">
        <f t="shared" ref="G540:L540" si="41">G534</f>
        <v>-1255.8</v>
      </c>
      <c r="H540" s="25">
        <f t="shared" si="41"/>
        <v>0</v>
      </c>
      <c r="I540" s="183">
        <f>E540+F540+G540+H540</f>
        <v>33415.199999999997</v>
      </c>
      <c r="J540" s="183">
        <f t="shared" si="41"/>
        <v>32083.919999999998</v>
      </c>
      <c r="K540" s="183">
        <f t="shared" si="41"/>
        <v>32083.919999999998</v>
      </c>
      <c r="L540" s="183">
        <f t="shared" si="41"/>
        <v>32083.919999999998</v>
      </c>
      <c r="M540" s="10"/>
      <c r="N540" s="10"/>
      <c r="O540" s="10"/>
    </row>
    <row r="541" spans="2:15" s="151" customFormat="1">
      <c r="B541" s="56"/>
      <c r="C541" s="56"/>
      <c r="D541" s="56"/>
      <c r="E541" s="57"/>
      <c r="F541" s="57"/>
      <c r="G541" s="57"/>
      <c r="H541" s="57"/>
      <c r="I541" s="57"/>
      <c r="J541" s="57"/>
      <c r="K541" s="57"/>
      <c r="L541" s="57"/>
      <c r="M541" s="58"/>
      <c r="N541" s="58"/>
      <c r="O541" s="58"/>
    </row>
    <row r="543" spans="2:15" ht="16.5" customHeight="1">
      <c r="C543" s="153" t="s">
        <v>312</v>
      </c>
      <c r="D543" s="258" t="s">
        <v>66</v>
      </c>
      <c r="E543" s="258"/>
      <c r="F543" s="258"/>
      <c r="G543" s="254" t="s">
        <v>67</v>
      </c>
      <c r="H543" s="254"/>
      <c r="J543" s="259" t="s">
        <v>308</v>
      </c>
      <c r="K543" s="259"/>
      <c r="L543" s="259"/>
    </row>
    <row r="544" spans="2:15">
      <c r="C544" s="8"/>
      <c r="D544" s="8"/>
      <c r="E544" s="1"/>
      <c r="G544" s="254" t="s">
        <v>68</v>
      </c>
      <c r="H544" s="254"/>
      <c r="J544" s="254" t="s">
        <v>69</v>
      </c>
      <c r="K544" s="254"/>
      <c r="L544" s="254"/>
    </row>
    <row r="545" spans="2:12">
      <c r="C545" s="19" t="s">
        <v>70</v>
      </c>
      <c r="D545" s="8"/>
      <c r="E545" s="8"/>
      <c r="F545" s="8"/>
      <c r="G545" s="8"/>
      <c r="H545" s="8"/>
      <c r="I545" s="8"/>
    </row>
    <row r="546" spans="2:12" ht="16.5" customHeight="1">
      <c r="C546" s="8"/>
      <c r="D546" s="258" t="s">
        <v>71</v>
      </c>
      <c r="E546" s="258"/>
      <c r="F546" s="258"/>
      <c r="G546" s="254" t="s">
        <v>67</v>
      </c>
      <c r="H546" s="254"/>
      <c r="I546" s="7"/>
      <c r="J546" s="259" t="s">
        <v>212</v>
      </c>
      <c r="K546" s="259"/>
      <c r="L546" s="259"/>
    </row>
    <row r="547" spans="2:12">
      <c r="C547" s="8"/>
      <c r="D547" s="8"/>
      <c r="E547" s="8"/>
      <c r="F547" s="7"/>
      <c r="G547" s="254" t="s">
        <v>68</v>
      </c>
      <c r="H547" s="254"/>
      <c r="I547" s="7"/>
      <c r="J547" s="254" t="s">
        <v>69</v>
      </c>
      <c r="K547" s="254"/>
      <c r="L547" s="254"/>
    </row>
    <row r="548" spans="2:12">
      <c r="C548" s="8"/>
      <c r="D548" s="8"/>
      <c r="E548" s="8"/>
      <c r="F548" s="7"/>
      <c r="G548" s="121"/>
      <c r="H548" s="121"/>
      <c r="I548" s="7"/>
      <c r="J548" s="121"/>
      <c r="K548" s="121"/>
      <c r="L548" s="121"/>
    </row>
    <row r="549" spans="2:12">
      <c r="C549" s="8"/>
      <c r="D549" s="8"/>
      <c r="E549" s="8"/>
      <c r="F549" s="7"/>
      <c r="G549" s="121"/>
      <c r="H549" s="121"/>
      <c r="I549" s="7"/>
      <c r="J549" s="121"/>
      <c r="K549" s="121"/>
      <c r="L549" s="121"/>
    </row>
    <row r="550" spans="2:12">
      <c r="C550" s="8"/>
      <c r="D550" s="8"/>
      <c r="E550" s="8"/>
      <c r="F550" s="7"/>
      <c r="G550" s="121"/>
      <c r="H550" s="121"/>
      <c r="I550" s="7"/>
      <c r="J550" s="121"/>
      <c r="K550" s="121"/>
      <c r="L550" s="121"/>
    </row>
    <row r="551" spans="2:12">
      <c r="C551" s="8"/>
      <c r="D551" s="8"/>
      <c r="E551" s="8"/>
      <c r="F551" s="7"/>
      <c r="G551" s="121"/>
      <c r="H551" s="121"/>
      <c r="I551" s="7"/>
      <c r="J551" s="121"/>
      <c r="K551" s="121"/>
      <c r="L551" s="121"/>
    </row>
    <row r="552" spans="2:12">
      <c r="C552" s="8"/>
      <c r="D552" s="8"/>
      <c r="E552" s="8"/>
      <c r="F552" s="7"/>
      <c r="G552" s="121"/>
      <c r="H552" s="121"/>
      <c r="I552" s="7"/>
      <c r="J552" s="121"/>
      <c r="K552" s="121"/>
      <c r="L552" s="121"/>
    </row>
    <row r="553" spans="2:12" s="151" customFormat="1">
      <c r="C553" s="8"/>
      <c r="D553" s="8"/>
      <c r="E553" s="8"/>
      <c r="F553" s="7"/>
      <c r="G553" s="253"/>
      <c r="H553" s="253"/>
      <c r="I553" s="7"/>
      <c r="J553" s="253"/>
      <c r="K553" s="253"/>
      <c r="L553" s="253"/>
    </row>
    <row r="554" spans="2:12" s="151" customFormat="1">
      <c r="C554" s="8"/>
      <c r="D554" s="8"/>
      <c r="E554" s="8"/>
      <c r="F554" s="7"/>
      <c r="G554" s="253"/>
      <c r="H554" s="253"/>
      <c r="I554" s="7"/>
      <c r="J554" s="253"/>
      <c r="K554" s="253"/>
      <c r="L554" s="253"/>
    </row>
    <row r="555" spans="2:12" s="151" customFormat="1">
      <c r="C555" s="8"/>
      <c r="D555" s="8"/>
      <c r="E555" s="8"/>
      <c r="F555" s="7"/>
      <c r="G555" s="253"/>
      <c r="H555" s="253"/>
      <c r="I555" s="7"/>
      <c r="J555" s="253"/>
      <c r="K555" s="253"/>
      <c r="L555" s="253"/>
    </row>
    <row r="556" spans="2:12" s="151" customFormat="1">
      <c r="C556" s="8"/>
      <c r="D556" s="8"/>
      <c r="E556" s="8"/>
      <c r="F556" s="7"/>
      <c r="G556" s="253"/>
      <c r="H556" s="253"/>
      <c r="I556" s="7"/>
      <c r="J556" s="253"/>
      <c r="K556" s="253"/>
      <c r="L556" s="253"/>
    </row>
    <row r="557" spans="2:12" s="151" customFormat="1">
      <c r="C557" s="8"/>
      <c r="D557" s="8"/>
      <c r="E557" s="8"/>
      <c r="F557" s="7"/>
      <c r="G557" s="253"/>
      <c r="H557" s="253"/>
      <c r="I557" s="7"/>
      <c r="J557" s="253"/>
      <c r="K557" s="253"/>
      <c r="L557" s="253"/>
    </row>
    <row r="558" spans="2:12">
      <c r="J558" s="255" t="s">
        <v>122</v>
      </c>
      <c r="K558" s="255"/>
      <c r="L558" s="255"/>
    </row>
    <row r="559" spans="2:12">
      <c r="J559" s="23"/>
      <c r="K559" s="23"/>
      <c r="L559" s="23"/>
    </row>
    <row r="560" spans="2:12">
      <c r="B560" s="256" t="s">
        <v>120</v>
      </c>
      <c r="C560" s="256"/>
      <c r="D560" s="256"/>
      <c r="E560" s="256"/>
      <c r="F560" s="256"/>
      <c r="G560" s="256"/>
      <c r="H560" s="256"/>
      <c r="I560" s="256"/>
      <c r="J560" s="256"/>
      <c r="K560" s="256"/>
      <c r="L560" s="256"/>
    </row>
    <row r="561" spans="2:14">
      <c r="B561" s="256" t="s">
        <v>121</v>
      </c>
      <c r="C561" s="256"/>
      <c r="D561" s="256"/>
      <c r="E561" s="256"/>
      <c r="F561" s="256"/>
      <c r="G561" s="256"/>
      <c r="H561" s="256"/>
      <c r="I561" s="256"/>
      <c r="J561" s="256"/>
      <c r="K561" s="256"/>
      <c r="L561" s="256"/>
    </row>
    <row r="562" spans="2:14">
      <c r="B562" s="256" t="s">
        <v>310</v>
      </c>
      <c r="C562" s="256"/>
      <c r="D562" s="256"/>
      <c r="E562" s="256"/>
      <c r="F562" s="256"/>
      <c r="G562" s="256"/>
      <c r="H562" s="256"/>
      <c r="I562" s="256"/>
      <c r="J562" s="256"/>
      <c r="K562" s="256"/>
      <c r="L562" s="256"/>
    </row>
    <row r="563" spans="2:14">
      <c r="N563" s="12"/>
    </row>
    <row r="564" spans="2:14">
      <c r="B564" s="261" t="s">
        <v>29</v>
      </c>
      <c r="C564" s="261"/>
      <c r="D564" s="21" t="s">
        <v>30</v>
      </c>
      <c r="E564" s="262" t="s">
        <v>144</v>
      </c>
      <c r="F564" s="262"/>
      <c r="G564" s="262"/>
      <c r="H564" s="262"/>
      <c r="I564" s="262"/>
      <c r="J564" s="262"/>
      <c r="K564" s="262"/>
      <c r="L564" s="262"/>
    </row>
    <row r="565" spans="2:14">
      <c r="B565" s="261"/>
      <c r="C565" s="261"/>
      <c r="D565" s="21" t="s">
        <v>31</v>
      </c>
      <c r="E565" s="262">
        <v>104021</v>
      </c>
      <c r="F565" s="262"/>
      <c r="G565" s="262"/>
      <c r="H565" s="262"/>
      <c r="I565" s="262"/>
      <c r="J565" s="262"/>
      <c r="K565" s="262"/>
      <c r="L565" s="262"/>
    </row>
    <row r="566" spans="2:14">
      <c r="B566" s="260"/>
      <c r="C566" s="260"/>
      <c r="D566" s="260"/>
      <c r="E566" s="260"/>
      <c r="F566" s="260"/>
      <c r="G566" s="260"/>
      <c r="H566" s="260"/>
      <c r="I566" s="260"/>
      <c r="J566" s="260"/>
      <c r="K566" s="260"/>
      <c r="L566" s="260"/>
    </row>
    <row r="567" spans="2:14">
      <c r="B567" s="261" t="s">
        <v>32</v>
      </c>
      <c r="C567" s="261"/>
      <c r="D567" s="21" t="s">
        <v>30</v>
      </c>
      <c r="E567" s="262" t="s">
        <v>144</v>
      </c>
      <c r="F567" s="262"/>
      <c r="G567" s="262"/>
      <c r="H567" s="262"/>
      <c r="I567" s="262"/>
      <c r="J567" s="262"/>
      <c r="K567" s="262"/>
      <c r="L567" s="262"/>
    </row>
    <row r="568" spans="2:14">
      <c r="B568" s="261"/>
      <c r="C568" s="261"/>
      <c r="D568" s="21" t="s">
        <v>31</v>
      </c>
      <c r="E568" s="262">
        <v>104021</v>
      </c>
      <c r="F568" s="262"/>
      <c r="G568" s="262"/>
      <c r="H568" s="262"/>
      <c r="I568" s="262"/>
      <c r="J568" s="262"/>
      <c r="K568" s="262"/>
      <c r="L568" s="262"/>
    </row>
    <row r="569" spans="2:14">
      <c r="B569" s="264"/>
      <c r="C569" s="264"/>
      <c r="D569" s="264"/>
      <c r="E569" s="264"/>
      <c r="F569" s="264"/>
      <c r="G569" s="264"/>
      <c r="H569" s="264"/>
      <c r="I569" s="264"/>
      <c r="J569" s="264"/>
      <c r="K569" s="264"/>
      <c r="L569" s="264"/>
    </row>
    <row r="570" spans="2:14">
      <c r="B570" s="261" t="s">
        <v>33</v>
      </c>
      <c r="C570" s="261"/>
      <c r="D570" s="261"/>
      <c r="E570" s="262" t="s">
        <v>144</v>
      </c>
      <c r="F570" s="262"/>
      <c r="G570" s="262"/>
      <c r="H570" s="262"/>
      <c r="I570" s="262"/>
      <c r="J570" s="262"/>
      <c r="K570" s="262"/>
      <c r="L570" s="262"/>
    </row>
    <row r="571" spans="2:14">
      <c r="B571" s="260"/>
      <c r="C571" s="260"/>
      <c r="D571" s="260"/>
      <c r="E571" s="260"/>
      <c r="F571" s="260"/>
      <c r="G571" s="260"/>
      <c r="H571" s="260"/>
      <c r="I571" s="260"/>
      <c r="J571" s="260"/>
      <c r="K571" s="260"/>
      <c r="L571" s="260"/>
    </row>
    <row r="572" spans="2:14">
      <c r="B572" s="261" t="s">
        <v>34</v>
      </c>
      <c r="C572" s="261"/>
      <c r="D572" s="261"/>
      <c r="E572" s="262">
        <v>1006</v>
      </c>
      <c r="F572" s="262"/>
      <c r="G572" s="262"/>
      <c r="H572" s="262"/>
      <c r="I572" s="262"/>
      <c r="J572" s="262"/>
      <c r="K572" s="262"/>
      <c r="L572" s="262"/>
    </row>
    <row r="573" spans="2:14">
      <c r="B573" s="264"/>
      <c r="C573" s="264"/>
      <c r="D573" s="264"/>
      <c r="E573" s="264"/>
      <c r="F573" s="264"/>
      <c r="G573" s="264"/>
      <c r="H573" s="264"/>
      <c r="I573" s="264"/>
      <c r="J573" s="264"/>
      <c r="K573" s="264"/>
      <c r="L573" s="264"/>
    </row>
    <row r="574" spans="2:14">
      <c r="B574" s="261" t="s">
        <v>35</v>
      </c>
      <c r="C574" s="261"/>
      <c r="D574" s="261"/>
      <c r="E574" s="262">
        <v>1</v>
      </c>
      <c r="F574" s="262"/>
      <c r="G574" s="262"/>
      <c r="H574" s="262"/>
      <c r="I574" s="262"/>
      <c r="J574" s="262"/>
      <c r="K574" s="262"/>
      <c r="L574" s="262"/>
    </row>
    <row r="575" spans="2:14">
      <c r="B575" s="260"/>
      <c r="C575" s="260"/>
      <c r="D575" s="260"/>
      <c r="E575" s="260"/>
      <c r="F575" s="260"/>
      <c r="G575" s="260"/>
      <c r="H575" s="260"/>
      <c r="I575" s="260"/>
      <c r="J575" s="260"/>
      <c r="K575" s="260"/>
      <c r="L575" s="260"/>
    </row>
    <row r="576" spans="2:14">
      <c r="B576" s="265" t="s">
        <v>36</v>
      </c>
      <c r="C576" s="265"/>
      <c r="D576" s="21" t="s">
        <v>37</v>
      </c>
      <c r="E576" s="276" t="s">
        <v>142</v>
      </c>
      <c r="F576" s="276"/>
      <c r="G576" s="276"/>
      <c r="H576" s="276"/>
      <c r="I576" s="276"/>
      <c r="J576" s="276"/>
      <c r="K576" s="276"/>
      <c r="L576" s="276"/>
    </row>
    <row r="577" spans="2:15">
      <c r="B577" s="265"/>
      <c r="C577" s="265"/>
      <c r="D577" s="21" t="s">
        <v>38</v>
      </c>
      <c r="E577" s="276" t="s">
        <v>142</v>
      </c>
      <c r="F577" s="276"/>
      <c r="G577" s="276"/>
      <c r="H577" s="276"/>
      <c r="I577" s="276"/>
      <c r="J577" s="276"/>
      <c r="K577" s="276"/>
      <c r="L577" s="276"/>
    </row>
    <row r="578" spans="2:15">
      <c r="B578" s="265"/>
      <c r="C578" s="265"/>
      <c r="D578" s="21" t="s">
        <v>39</v>
      </c>
      <c r="E578" s="276" t="s">
        <v>143</v>
      </c>
      <c r="F578" s="276"/>
      <c r="G578" s="276"/>
      <c r="H578" s="276"/>
      <c r="I578" s="276"/>
      <c r="J578" s="276"/>
      <c r="K578" s="276"/>
      <c r="L578" s="276"/>
    </row>
    <row r="579" spans="2:15">
      <c r="B579" s="264"/>
      <c r="C579" s="264"/>
      <c r="D579" s="264"/>
      <c r="E579" s="264"/>
      <c r="F579" s="264"/>
      <c r="G579" s="264"/>
      <c r="H579" s="264"/>
      <c r="I579" s="264"/>
      <c r="J579" s="264"/>
      <c r="K579" s="264"/>
      <c r="L579" s="264"/>
    </row>
    <row r="580" spans="2:15" ht="27">
      <c r="B580" s="267" t="s">
        <v>40</v>
      </c>
      <c r="C580" s="268"/>
      <c r="D580" s="21" t="s">
        <v>41</v>
      </c>
      <c r="E580" s="273" t="s">
        <v>155</v>
      </c>
      <c r="F580" s="274"/>
      <c r="G580" s="274"/>
      <c r="H580" s="274"/>
      <c r="I580" s="274"/>
      <c r="J580" s="274"/>
      <c r="K580" s="274"/>
      <c r="L580" s="275"/>
    </row>
    <row r="581" spans="2:15" ht="27">
      <c r="B581" s="269"/>
      <c r="C581" s="270"/>
      <c r="D581" s="21" t="s">
        <v>42</v>
      </c>
      <c r="E581" s="262">
        <v>1137</v>
      </c>
      <c r="F581" s="262"/>
      <c r="G581" s="262"/>
      <c r="H581" s="262"/>
      <c r="I581" s="262"/>
      <c r="J581" s="262"/>
      <c r="K581" s="262"/>
      <c r="L581" s="262"/>
    </row>
    <row r="582" spans="2:15" ht="27">
      <c r="B582" s="269"/>
      <c r="C582" s="270"/>
      <c r="D582" s="21" t="s">
        <v>43</v>
      </c>
      <c r="E582" s="273" t="s">
        <v>156</v>
      </c>
      <c r="F582" s="274"/>
      <c r="G582" s="274"/>
      <c r="H582" s="274"/>
      <c r="I582" s="274"/>
      <c r="J582" s="274"/>
      <c r="K582" s="274"/>
      <c r="L582" s="275"/>
    </row>
    <row r="583" spans="2:15" ht="27">
      <c r="B583" s="271"/>
      <c r="C583" s="272"/>
      <c r="D583" s="21" t="s">
        <v>44</v>
      </c>
      <c r="E583" s="262">
        <v>11001</v>
      </c>
      <c r="F583" s="262"/>
      <c r="G583" s="262"/>
      <c r="H583" s="262"/>
      <c r="I583" s="262"/>
      <c r="J583" s="262"/>
      <c r="K583" s="262"/>
      <c r="L583" s="262"/>
    </row>
    <row r="584" spans="2:15">
      <c r="B584" s="260"/>
      <c r="C584" s="260"/>
      <c r="D584" s="260"/>
      <c r="E584" s="260"/>
      <c r="F584" s="260"/>
      <c r="G584" s="260"/>
      <c r="H584" s="260"/>
      <c r="I584" s="260"/>
      <c r="J584" s="260"/>
      <c r="K584" s="260"/>
      <c r="L584" s="260"/>
    </row>
    <row r="585" spans="2:15">
      <c r="B585" s="261" t="s">
        <v>45</v>
      </c>
      <c r="C585" s="261"/>
      <c r="D585" s="261"/>
      <c r="E585" s="262" t="s">
        <v>148</v>
      </c>
      <c r="F585" s="262"/>
      <c r="G585" s="262"/>
      <c r="H585" s="262"/>
      <c r="I585" s="262"/>
      <c r="J585" s="262"/>
      <c r="K585" s="262"/>
      <c r="L585" s="262"/>
    </row>
    <row r="587" spans="2:15" ht="53.25" customHeight="1">
      <c r="B587" s="257" t="s">
        <v>50</v>
      </c>
      <c r="C587" s="263" t="s">
        <v>1</v>
      </c>
      <c r="D587" s="263"/>
      <c r="E587" s="257" t="s">
        <v>49</v>
      </c>
      <c r="F587" s="257" t="s">
        <v>3</v>
      </c>
      <c r="G587" s="257"/>
      <c r="H587" s="257"/>
      <c r="I587" s="257" t="s">
        <v>47</v>
      </c>
      <c r="J587" s="257" t="s">
        <v>4</v>
      </c>
      <c r="K587" s="257" t="s">
        <v>5</v>
      </c>
      <c r="L587" s="257" t="s">
        <v>6</v>
      </c>
      <c r="M587" s="257" t="s">
        <v>46</v>
      </c>
      <c r="N587" s="257"/>
      <c r="O587" s="257" t="s">
        <v>7</v>
      </c>
    </row>
    <row r="588" spans="2:15" ht="54">
      <c r="B588" s="257"/>
      <c r="C588" s="22" t="s">
        <v>8</v>
      </c>
      <c r="D588" s="20" t="s">
        <v>0</v>
      </c>
      <c r="E588" s="257"/>
      <c r="F588" s="20" t="s">
        <v>48</v>
      </c>
      <c r="G588" s="20" t="s">
        <v>9</v>
      </c>
      <c r="H588" s="20" t="s">
        <v>10</v>
      </c>
      <c r="I588" s="257"/>
      <c r="J588" s="257"/>
      <c r="K588" s="257"/>
      <c r="L588" s="257"/>
      <c r="M588" s="20" t="s">
        <v>11</v>
      </c>
      <c r="N588" s="20" t="s">
        <v>12</v>
      </c>
      <c r="O588" s="257"/>
    </row>
    <row r="589" spans="2:15">
      <c r="B589" s="24" t="s">
        <v>13</v>
      </c>
      <c r="C589" s="24" t="s">
        <v>14</v>
      </c>
      <c r="D589" s="24" t="s">
        <v>15</v>
      </c>
      <c r="E589" s="24" t="s">
        <v>16</v>
      </c>
      <c r="F589" s="24" t="s">
        <v>17</v>
      </c>
      <c r="G589" s="24" t="s">
        <v>18</v>
      </c>
      <c r="H589" s="24" t="s">
        <v>19</v>
      </c>
      <c r="I589" s="24" t="s">
        <v>20</v>
      </c>
      <c r="J589" s="24" t="s">
        <v>21</v>
      </c>
      <c r="K589" s="24" t="s">
        <v>22</v>
      </c>
      <c r="L589" s="24" t="s">
        <v>23</v>
      </c>
      <c r="M589" s="24" t="s">
        <v>24</v>
      </c>
      <c r="N589" s="24" t="s">
        <v>25</v>
      </c>
      <c r="O589" s="24" t="s">
        <v>26</v>
      </c>
    </row>
    <row r="590" spans="2:15">
      <c r="B590" s="4">
        <v>1100000</v>
      </c>
      <c r="C590" s="5" t="s">
        <v>72</v>
      </c>
      <c r="D590" s="4" t="s">
        <v>28</v>
      </c>
      <c r="E590" s="183">
        <f>E594+E593</f>
        <v>19700</v>
      </c>
      <c r="F590" s="25">
        <f t="shared" ref="F590:H590" si="42">F594+F593</f>
        <v>0</v>
      </c>
      <c r="G590" s="25">
        <f t="shared" si="42"/>
        <v>0</v>
      </c>
      <c r="H590" s="25">
        <f t="shared" si="42"/>
        <v>0</v>
      </c>
      <c r="I590" s="183">
        <f t="shared" ref="I590" si="43">E590+F590+G590+H590</f>
        <v>19700</v>
      </c>
      <c r="J590" s="183">
        <f>J594+J593</f>
        <v>19700</v>
      </c>
      <c r="K590" s="183">
        <f t="shared" ref="K590:L590" si="44">K594+K593</f>
        <v>19700</v>
      </c>
      <c r="L590" s="183">
        <f t="shared" si="44"/>
        <v>19700</v>
      </c>
      <c r="M590" s="10"/>
      <c r="N590" s="10"/>
      <c r="O590" s="10"/>
    </row>
    <row r="591" spans="2:15">
      <c r="B591" s="4">
        <v>1123000</v>
      </c>
      <c r="C591" s="6" t="s">
        <v>88</v>
      </c>
      <c r="D591" s="4" t="s">
        <v>28</v>
      </c>
      <c r="E591" s="183"/>
      <c r="F591" s="10"/>
      <c r="G591" s="10"/>
      <c r="H591" s="10"/>
      <c r="I591" s="183"/>
      <c r="J591" s="183"/>
      <c r="K591" s="183"/>
      <c r="L591" s="183"/>
      <c r="M591" s="10"/>
      <c r="N591" s="10"/>
      <c r="O591" s="10"/>
    </row>
    <row r="592" spans="2:15">
      <c r="B592" s="4">
        <v>1123100</v>
      </c>
      <c r="C592" s="5" t="s">
        <v>89</v>
      </c>
      <c r="D592" s="4">
        <v>423100</v>
      </c>
      <c r="E592" s="183"/>
      <c r="F592" s="10"/>
      <c r="G592" s="10"/>
      <c r="H592" s="10"/>
      <c r="I592" s="183"/>
      <c r="J592" s="183"/>
      <c r="K592" s="183"/>
      <c r="L592" s="183"/>
      <c r="M592" s="10"/>
      <c r="N592" s="10"/>
      <c r="O592" s="10"/>
    </row>
    <row r="593" spans="2:15">
      <c r="B593" s="4">
        <v>1123200</v>
      </c>
      <c r="C593" s="5" t="s">
        <v>90</v>
      </c>
      <c r="D593" s="4">
        <v>423200</v>
      </c>
      <c r="E593" s="183">
        <v>19700</v>
      </c>
      <c r="F593" s="10"/>
      <c r="G593" s="25"/>
      <c r="H593" s="10"/>
      <c r="I593" s="183">
        <f>E593+F593+G593+H593</f>
        <v>19700</v>
      </c>
      <c r="J593" s="183">
        <v>19700</v>
      </c>
      <c r="K593" s="183">
        <v>19700</v>
      </c>
      <c r="L593" s="183">
        <v>19700</v>
      </c>
      <c r="M593" s="10"/>
      <c r="N593" s="10"/>
      <c r="O593" s="10"/>
    </row>
    <row r="594" spans="2:15">
      <c r="B594" s="4">
        <v>1123800</v>
      </c>
      <c r="C594" s="5" t="s">
        <v>96</v>
      </c>
      <c r="D594" s="4">
        <v>423900</v>
      </c>
      <c r="E594" s="183"/>
      <c r="F594" s="10"/>
      <c r="G594" s="10"/>
      <c r="H594" s="10"/>
      <c r="I594" s="183"/>
      <c r="J594" s="183"/>
      <c r="K594" s="183"/>
      <c r="L594" s="183"/>
      <c r="M594" s="10"/>
      <c r="N594" s="10"/>
      <c r="O594" s="10"/>
    </row>
    <row r="595" spans="2:15">
      <c r="B595" s="4">
        <v>1000000</v>
      </c>
      <c r="C595" s="4" t="s">
        <v>193</v>
      </c>
      <c r="D595" s="4"/>
      <c r="E595" s="183">
        <f>E590</f>
        <v>19700</v>
      </c>
      <c r="F595" s="25">
        <f t="shared" ref="F595:H595" si="45">F590</f>
        <v>0</v>
      </c>
      <c r="G595" s="25">
        <f t="shared" si="45"/>
        <v>0</v>
      </c>
      <c r="H595" s="25">
        <f t="shared" si="45"/>
        <v>0</v>
      </c>
      <c r="I595" s="183">
        <f>I590</f>
        <v>19700</v>
      </c>
      <c r="J595" s="183">
        <f>J590</f>
        <v>19700</v>
      </c>
      <c r="K595" s="183">
        <f>K590</f>
        <v>19700</v>
      </c>
      <c r="L595" s="183">
        <f>L590</f>
        <v>19700</v>
      </c>
      <c r="M595" s="10"/>
      <c r="N595" s="10"/>
      <c r="O595" s="10"/>
    </row>
    <row r="598" spans="2:15" ht="16.5" customHeight="1">
      <c r="C598" s="153" t="s">
        <v>312</v>
      </c>
      <c r="D598" s="258" t="s">
        <v>66</v>
      </c>
      <c r="E598" s="258"/>
      <c r="F598" s="258"/>
      <c r="G598" s="254" t="s">
        <v>67</v>
      </c>
      <c r="H598" s="254"/>
      <c r="J598" s="259" t="s">
        <v>308</v>
      </c>
      <c r="K598" s="259"/>
      <c r="L598" s="259"/>
    </row>
    <row r="599" spans="2:15">
      <c r="C599" s="8"/>
      <c r="D599" s="8"/>
      <c r="E599" s="1"/>
      <c r="G599" s="254" t="s">
        <v>68</v>
      </c>
      <c r="H599" s="254"/>
      <c r="J599" s="254" t="s">
        <v>69</v>
      </c>
      <c r="K599" s="254"/>
      <c r="L599" s="254"/>
    </row>
    <row r="600" spans="2:15">
      <c r="C600" s="19" t="s">
        <v>70</v>
      </c>
      <c r="D600" s="8"/>
      <c r="E600" s="8"/>
      <c r="F600" s="8"/>
      <c r="G600" s="8"/>
      <c r="H600" s="8"/>
      <c r="I600" s="8"/>
    </row>
    <row r="601" spans="2:15" ht="16.5" customHeight="1">
      <c r="C601" s="8"/>
      <c r="D601" s="258" t="s">
        <v>71</v>
      </c>
      <c r="E601" s="258"/>
      <c r="F601" s="258"/>
      <c r="G601" s="254" t="s">
        <v>67</v>
      </c>
      <c r="H601" s="254"/>
      <c r="I601" s="7"/>
      <c r="J601" s="259" t="s">
        <v>212</v>
      </c>
      <c r="K601" s="259"/>
      <c r="L601" s="259"/>
    </row>
    <row r="602" spans="2:15">
      <c r="C602" s="8"/>
      <c r="D602" s="8"/>
      <c r="E602" s="8"/>
      <c r="F602" s="7"/>
      <c r="G602" s="254" t="s">
        <v>68</v>
      </c>
      <c r="H602" s="254"/>
      <c r="I602" s="7"/>
      <c r="J602" s="254" t="s">
        <v>69</v>
      </c>
      <c r="K602" s="254"/>
      <c r="L602" s="254"/>
    </row>
    <row r="603" spans="2:15">
      <c r="C603" s="8"/>
      <c r="D603" s="8"/>
      <c r="E603" s="8"/>
      <c r="F603" s="7"/>
      <c r="G603" s="121"/>
      <c r="H603" s="121"/>
      <c r="I603" s="7"/>
      <c r="J603" s="121"/>
      <c r="K603" s="121"/>
      <c r="L603" s="121"/>
    </row>
    <row r="604" spans="2:15">
      <c r="C604" s="8"/>
      <c r="D604" s="8"/>
      <c r="E604" s="8"/>
      <c r="F604" s="7"/>
      <c r="G604" s="121"/>
      <c r="H604" s="121"/>
      <c r="I604" s="7"/>
      <c r="J604" s="121"/>
      <c r="K604" s="121"/>
      <c r="L604" s="121"/>
    </row>
    <row r="605" spans="2:15">
      <c r="C605" s="8"/>
      <c r="D605" s="8"/>
      <c r="E605" s="8"/>
      <c r="F605" s="7"/>
      <c r="G605" s="121"/>
      <c r="H605" s="121"/>
      <c r="I605" s="7"/>
      <c r="J605" s="121"/>
      <c r="K605" s="121"/>
      <c r="L605" s="121"/>
    </row>
    <row r="606" spans="2:15">
      <c r="C606" s="8"/>
      <c r="D606" s="8"/>
      <c r="E606" s="8"/>
      <c r="F606" s="7"/>
      <c r="G606" s="121"/>
      <c r="H606" s="121"/>
      <c r="I606" s="7"/>
      <c r="J606" s="121"/>
      <c r="K606" s="121"/>
      <c r="L606" s="121"/>
    </row>
    <row r="607" spans="2:15">
      <c r="C607" s="8"/>
      <c r="D607" s="8"/>
      <c r="E607" s="8"/>
      <c r="F607" s="7"/>
      <c r="G607" s="121"/>
      <c r="H607" s="121"/>
      <c r="I607" s="7"/>
      <c r="J607" s="121"/>
      <c r="K607" s="121"/>
      <c r="L607" s="121"/>
    </row>
    <row r="608" spans="2:15" s="151" customFormat="1">
      <c r="C608" s="8"/>
      <c r="D608" s="8"/>
      <c r="E608" s="8"/>
      <c r="F608" s="7"/>
      <c r="G608" s="253"/>
      <c r="H608" s="253"/>
      <c r="I608" s="7"/>
      <c r="J608" s="253"/>
      <c r="K608" s="253"/>
      <c r="L608" s="253"/>
    </row>
    <row r="609" spans="2:14" s="151" customFormat="1">
      <c r="C609" s="8"/>
      <c r="D609" s="8"/>
      <c r="E609" s="8"/>
      <c r="F609" s="7"/>
      <c r="G609" s="253"/>
      <c r="H609" s="253"/>
      <c r="I609" s="7"/>
      <c r="J609" s="253"/>
      <c r="K609" s="253"/>
      <c r="L609" s="253"/>
    </row>
    <row r="610" spans="2:14" s="151" customFormat="1">
      <c r="C610" s="8"/>
      <c r="D610" s="8"/>
      <c r="E610" s="8"/>
      <c r="F610" s="7"/>
      <c r="G610" s="253"/>
      <c r="H610" s="253"/>
      <c r="I610" s="7"/>
      <c r="J610" s="253"/>
      <c r="K610" s="253"/>
      <c r="L610" s="253"/>
    </row>
    <row r="611" spans="2:14" s="151" customFormat="1">
      <c r="C611" s="8"/>
      <c r="D611" s="8"/>
      <c r="E611" s="8"/>
      <c r="F611" s="7"/>
      <c r="G611" s="253"/>
      <c r="H611" s="253"/>
      <c r="I611" s="7"/>
      <c r="J611" s="253"/>
      <c r="K611" s="253"/>
      <c r="L611" s="253"/>
    </row>
    <row r="612" spans="2:14" s="151" customFormat="1">
      <c r="C612" s="8"/>
      <c r="D612" s="8"/>
      <c r="E612" s="8"/>
      <c r="F612" s="7"/>
      <c r="G612" s="253"/>
      <c r="H612" s="253"/>
      <c r="I612" s="7"/>
      <c r="J612" s="253"/>
      <c r="K612" s="253"/>
      <c r="L612" s="253"/>
    </row>
    <row r="613" spans="2:14" s="151" customFormat="1">
      <c r="C613" s="8"/>
      <c r="D613" s="8"/>
      <c r="E613" s="8"/>
      <c r="F613" s="7"/>
      <c r="G613" s="253"/>
      <c r="H613" s="253"/>
      <c r="I613" s="7"/>
      <c r="J613" s="253"/>
      <c r="K613" s="253"/>
      <c r="L613" s="253"/>
    </row>
    <row r="614" spans="2:14">
      <c r="J614" s="255" t="s">
        <v>122</v>
      </c>
      <c r="K614" s="255"/>
      <c r="L614" s="255"/>
    </row>
    <row r="615" spans="2:14">
      <c r="J615" s="31"/>
      <c r="K615" s="31"/>
      <c r="L615" s="31"/>
    </row>
    <row r="616" spans="2:14">
      <c r="B616" s="256" t="s">
        <v>120</v>
      </c>
      <c r="C616" s="256"/>
      <c r="D616" s="256"/>
      <c r="E616" s="256"/>
      <c r="F616" s="256"/>
      <c r="G616" s="256"/>
      <c r="H616" s="256"/>
      <c r="I616" s="256"/>
      <c r="J616" s="256"/>
      <c r="K616" s="256"/>
      <c r="L616" s="256"/>
    </row>
    <row r="617" spans="2:14">
      <c r="B617" s="256" t="s">
        <v>121</v>
      </c>
      <c r="C617" s="256"/>
      <c r="D617" s="256"/>
      <c r="E617" s="256"/>
      <c r="F617" s="256"/>
      <c r="G617" s="256"/>
      <c r="H617" s="256"/>
      <c r="I617" s="256"/>
      <c r="J617" s="256"/>
      <c r="K617" s="256"/>
      <c r="L617" s="256"/>
    </row>
    <row r="618" spans="2:14">
      <c r="B618" s="256" t="s">
        <v>310</v>
      </c>
      <c r="C618" s="256"/>
      <c r="D618" s="256"/>
      <c r="E618" s="256"/>
      <c r="F618" s="256"/>
      <c r="G618" s="256"/>
      <c r="H618" s="256"/>
      <c r="I618" s="256"/>
      <c r="J618" s="256"/>
      <c r="K618" s="256"/>
      <c r="L618" s="256"/>
    </row>
    <row r="619" spans="2:14">
      <c r="N619" s="12"/>
    </row>
    <row r="620" spans="2:14">
      <c r="B620" s="261" t="s">
        <v>29</v>
      </c>
      <c r="C620" s="261"/>
      <c r="D620" s="29" t="s">
        <v>30</v>
      </c>
      <c r="E620" s="262" t="s">
        <v>144</v>
      </c>
      <c r="F620" s="262"/>
      <c r="G620" s="262"/>
      <c r="H620" s="262"/>
      <c r="I620" s="262"/>
      <c r="J620" s="262"/>
      <c r="K620" s="262"/>
      <c r="L620" s="262"/>
    </row>
    <row r="621" spans="2:14">
      <c r="B621" s="261"/>
      <c r="C621" s="261"/>
      <c r="D621" s="29" t="s">
        <v>31</v>
      </c>
      <c r="E621" s="262">
        <v>104021</v>
      </c>
      <c r="F621" s="262"/>
      <c r="G621" s="262"/>
      <c r="H621" s="262"/>
      <c r="I621" s="262"/>
      <c r="J621" s="262"/>
      <c r="K621" s="262"/>
      <c r="L621" s="262"/>
    </row>
    <row r="622" spans="2:14">
      <c r="B622" s="260"/>
      <c r="C622" s="260"/>
      <c r="D622" s="260"/>
      <c r="E622" s="260"/>
      <c r="F622" s="260"/>
      <c r="G622" s="260"/>
      <c r="H622" s="260"/>
      <c r="I622" s="260"/>
      <c r="J622" s="260"/>
      <c r="K622" s="260"/>
      <c r="L622" s="260"/>
    </row>
    <row r="623" spans="2:14">
      <c r="B623" s="261" t="s">
        <v>32</v>
      </c>
      <c r="C623" s="261"/>
      <c r="D623" s="29" t="s">
        <v>30</v>
      </c>
      <c r="E623" s="262" t="s">
        <v>144</v>
      </c>
      <c r="F623" s="262"/>
      <c r="G623" s="262"/>
      <c r="H623" s="262"/>
      <c r="I623" s="262"/>
      <c r="J623" s="262"/>
      <c r="K623" s="262"/>
      <c r="L623" s="262"/>
    </row>
    <row r="624" spans="2:14">
      <c r="B624" s="261"/>
      <c r="C624" s="261"/>
      <c r="D624" s="29" t="s">
        <v>31</v>
      </c>
      <c r="E624" s="262">
        <v>104021</v>
      </c>
      <c r="F624" s="262"/>
      <c r="G624" s="262"/>
      <c r="H624" s="262"/>
      <c r="I624" s="262"/>
      <c r="J624" s="262"/>
      <c r="K624" s="262"/>
      <c r="L624" s="262"/>
    </row>
    <row r="625" spans="2:12">
      <c r="B625" s="264"/>
      <c r="C625" s="264"/>
      <c r="D625" s="264"/>
      <c r="E625" s="264"/>
      <c r="F625" s="264"/>
      <c r="G625" s="264"/>
      <c r="H625" s="264"/>
      <c r="I625" s="264"/>
      <c r="J625" s="264"/>
      <c r="K625" s="264"/>
      <c r="L625" s="264"/>
    </row>
    <row r="626" spans="2:12">
      <c r="B626" s="261" t="s">
        <v>33</v>
      </c>
      <c r="C626" s="261"/>
      <c r="D626" s="261"/>
      <c r="E626" s="262" t="s">
        <v>144</v>
      </c>
      <c r="F626" s="262"/>
      <c r="G626" s="262"/>
      <c r="H626" s="262"/>
      <c r="I626" s="262"/>
      <c r="J626" s="262"/>
      <c r="K626" s="262"/>
      <c r="L626" s="262"/>
    </row>
    <row r="627" spans="2:12">
      <c r="B627" s="260"/>
      <c r="C627" s="260"/>
      <c r="D627" s="260"/>
      <c r="E627" s="260"/>
      <c r="F627" s="260"/>
      <c r="G627" s="260"/>
      <c r="H627" s="260"/>
      <c r="I627" s="260"/>
      <c r="J627" s="260"/>
      <c r="K627" s="260"/>
      <c r="L627" s="260"/>
    </row>
    <row r="628" spans="2:12">
      <c r="B628" s="261" t="s">
        <v>34</v>
      </c>
      <c r="C628" s="261"/>
      <c r="D628" s="261"/>
      <c r="E628" s="262">
        <v>1006</v>
      </c>
      <c r="F628" s="262"/>
      <c r="G628" s="262"/>
      <c r="H628" s="262"/>
      <c r="I628" s="262"/>
      <c r="J628" s="262"/>
      <c r="K628" s="262"/>
      <c r="L628" s="262"/>
    </row>
    <row r="629" spans="2:12">
      <c r="B629" s="264"/>
      <c r="C629" s="264"/>
      <c r="D629" s="264"/>
      <c r="E629" s="264"/>
      <c r="F629" s="264"/>
      <c r="G629" s="264"/>
      <c r="H629" s="264"/>
      <c r="I629" s="264"/>
      <c r="J629" s="264"/>
      <c r="K629" s="264"/>
      <c r="L629" s="264"/>
    </row>
    <row r="630" spans="2:12">
      <c r="B630" s="261" t="s">
        <v>35</v>
      </c>
      <c r="C630" s="261"/>
      <c r="D630" s="261"/>
      <c r="E630" s="262">
        <v>1</v>
      </c>
      <c r="F630" s="262"/>
      <c r="G630" s="262"/>
      <c r="H630" s="262"/>
      <c r="I630" s="262"/>
      <c r="J630" s="262"/>
      <c r="K630" s="262"/>
      <c r="L630" s="262"/>
    </row>
    <row r="631" spans="2:12">
      <c r="B631" s="260"/>
      <c r="C631" s="260"/>
      <c r="D631" s="260"/>
      <c r="E631" s="260"/>
      <c r="F631" s="260"/>
      <c r="G631" s="260"/>
      <c r="H631" s="260"/>
      <c r="I631" s="260"/>
      <c r="J631" s="260"/>
      <c r="K631" s="260"/>
      <c r="L631" s="260"/>
    </row>
    <row r="632" spans="2:12">
      <c r="B632" s="265" t="s">
        <v>36</v>
      </c>
      <c r="C632" s="265"/>
      <c r="D632" s="29" t="s">
        <v>37</v>
      </c>
      <c r="E632" s="276" t="s">
        <v>142</v>
      </c>
      <c r="F632" s="276"/>
      <c r="G632" s="276"/>
      <c r="H632" s="276"/>
      <c r="I632" s="276"/>
      <c r="J632" s="276"/>
      <c r="K632" s="276"/>
      <c r="L632" s="276"/>
    </row>
    <row r="633" spans="2:12">
      <c r="B633" s="265"/>
      <c r="C633" s="265"/>
      <c r="D633" s="29" t="s">
        <v>38</v>
      </c>
      <c r="E633" s="276" t="s">
        <v>142</v>
      </c>
      <c r="F633" s="276"/>
      <c r="G633" s="276"/>
      <c r="H633" s="276"/>
      <c r="I633" s="276"/>
      <c r="J633" s="276"/>
      <c r="K633" s="276"/>
      <c r="L633" s="276"/>
    </row>
    <row r="634" spans="2:12">
      <c r="B634" s="265"/>
      <c r="C634" s="265"/>
      <c r="D634" s="29" t="s">
        <v>39</v>
      </c>
      <c r="E634" s="276" t="s">
        <v>143</v>
      </c>
      <c r="F634" s="276"/>
      <c r="G634" s="276"/>
      <c r="H634" s="276"/>
      <c r="I634" s="276"/>
      <c r="J634" s="276"/>
      <c r="K634" s="276"/>
      <c r="L634" s="276"/>
    </row>
    <row r="635" spans="2:12">
      <c r="B635" s="260"/>
      <c r="C635" s="260"/>
      <c r="D635" s="260"/>
      <c r="E635" s="260"/>
      <c r="F635" s="260"/>
      <c r="G635" s="260"/>
      <c r="H635" s="260"/>
      <c r="I635" s="260"/>
      <c r="J635" s="260"/>
      <c r="K635" s="260"/>
      <c r="L635" s="260"/>
    </row>
    <row r="636" spans="2:12" ht="27" customHeight="1">
      <c r="B636" s="267" t="s">
        <v>40</v>
      </c>
      <c r="C636" s="268"/>
      <c r="D636" s="29" t="s">
        <v>41</v>
      </c>
      <c r="E636" s="273" t="s">
        <v>155</v>
      </c>
      <c r="F636" s="274"/>
      <c r="G636" s="274"/>
      <c r="H636" s="274"/>
      <c r="I636" s="274"/>
      <c r="J636" s="274"/>
      <c r="K636" s="274"/>
      <c r="L636" s="275"/>
    </row>
    <row r="637" spans="2:12" ht="27">
      <c r="B637" s="269"/>
      <c r="C637" s="270"/>
      <c r="D637" s="29" t="s">
        <v>42</v>
      </c>
      <c r="E637" s="262">
        <v>1137</v>
      </c>
      <c r="F637" s="262"/>
      <c r="G637" s="262"/>
      <c r="H637" s="262"/>
      <c r="I637" s="262"/>
      <c r="J637" s="262"/>
      <c r="K637" s="262"/>
      <c r="L637" s="262"/>
    </row>
    <row r="638" spans="2:12" ht="27">
      <c r="B638" s="269"/>
      <c r="C638" s="270"/>
      <c r="D638" s="29" t="s">
        <v>43</v>
      </c>
      <c r="E638" s="273" t="s">
        <v>231</v>
      </c>
      <c r="F638" s="274"/>
      <c r="G638" s="274"/>
      <c r="H638" s="274"/>
      <c r="I638" s="274"/>
      <c r="J638" s="274"/>
      <c r="K638" s="274"/>
      <c r="L638" s="275"/>
    </row>
    <row r="639" spans="2:12" ht="27">
      <c r="B639" s="271"/>
      <c r="C639" s="272"/>
      <c r="D639" s="29" t="s">
        <v>44</v>
      </c>
      <c r="E639" s="262">
        <v>11003</v>
      </c>
      <c r="F639" s="262"/>
      <c r="G639" s="262"/>
      <c r="H639" s="262"/>
      <c r="I639" s="262"/>
      <c r="J639" s="262"/>
      <c r="K639" s="262"/>
      <c r="L639" s="262"/>
    </row>
    <row r="640" spans="2:12">
      <c r="B640" s="260"/>
      <c r="C640" s="260"/>
      <c r="D640" s="260"/>
      <c r="E640" s="260"/>
      <c r="F640" s="260"/>
      <c r="G640" s="260"/>
      <c r="H640" s="260"/>
      <c r="I640" s="260"/>
      <c r="J640" s="260"/>
      <c r="K640" s="260"/>
      <c r="L640" s="260"/>
    </row>
    <row r="641" spans="2:15">
      <c r="B641" s="261" t="s">
        <v>45</v>
      </c>
      <c r="C641" s="261"/>
      <c r="D641" s="261"/>
      <c r="E641" s="262" t="s">
        <v>148</v>
      </c>
      <c r="F641" s="262"/>
      <c r="G641" s="262"/>
      <c r="H641" s="262"/>
      <c r="I641" s="262"/>
      <c r="J641" s="262"/>
      <c r="K641" s="262"/>
      <c r="L641" s="262"/>
    </row>
    <row r="643" spans="2:15" ht="51" customHeight="1">
      <c r="B643" s="257" t="s">
        <v>50</v>
      </c>
      <c r="C643" s="263" t="s">
        <v>1</v>
      </c>
      <c r="D643" s="263"/>
      <c r="E643" s="257" t="s">
        <v>49</v>
      </c>
      <c r="F643" s="257" t="s">
        <v>3</v>
      </c>
      <c r="G643" s="257"/>
      <c r="H643" s="257"/>
      <c r="I643" s="257" t="s">
        <v>47</v>
      </c>
      <c r="J643" s="257" t="s">
        <v>4</v>
      </c>
      <c r="K643" s="257" t="s">
        <v>5</v>
      </c>
      <c r="L643" s="257" t="s">
        <v>6</v>
      </c>
      <c r="M643" s="257" t="s">
        <v>46</v>
      </c>
      <c r="N643" s="257"/>
      <c r="O643" s="257" t="s">
        <v>7</v>
      </c>
    </row>
    <row r="644" spans="2:15" ht="54">
      <c r="B644" s="257"/>
      <c r="C644" s="30" t="s">
        <v>8</v>
      </c>
      <c r="D644" s="28" t="s">
        <v>0</v>
      </c>
      <c r="E644" s="257"/>
      <c r="F644" s="28" t="s">
        <v>48</v>
      </c>
      <c r="G644" s="28" t="s">
        <v>9</v>
      </c>
      <c r="H644" s="28" t="s">
        <v>10</v>
      </c>
      <c r="I644" s="257"/>
      <c r="J644" s="257"/>
      <c r="K644" s="257"/>
      <c r="L644" s="257"/>
      <c r="M644" s="28" t="s">
        <v>11</v>
      </c>
      <c r="N644" s="28" t="s">
        <v>12</v>
      </c>
      <c r="O644" s="257"/>
    </row>
    <row r="645" spans="2:15">
      <c r="B645" s="32" t="s">
        <v>13</v>
      </c>
      <c r="C645" s="32" t="s">
        <v>14</v>
      </c>
      <c r="D645" s="32" t="s">
        <v>15</v>
      </c>
      <c r="E645" s="32" t="s">
        <v>16</v>
      </c>
      <c r="F645" s="32" t="s">
        <v>17</v>
      </c>
      <c r="G645" s="32" t="s">
        <v>18</v>
      </c>
      <c r="H645" s="32" t="s">
        <v>19</v>
      </c>
      <c r="I645" s="32" t="s">
        <v>20</v>
      </c>
      <c r="J645" s="32" t="s">
        <v>21</v>
      </c>
      <c r="K645" s="32" t="s">
        <v>22</v>
      </c>
      <c r="L645" s="32" t="s">
        <v>23</v>
      </c>
      <c r="M645" s="32" t="s">
        <v>24</v>
      </c>
      <c r="N645" s="32" t="s">
        <v>25</v>
      </c>
      <c r="O645" s="32" t="s">
        <v>26</v>
      </c>
    </row>
    <row r="646" spans="2:15">
      <c r="B646" s="4">
        <v>1100000</v>
      </c>
      <c r="C646" s="5" t="s">
        <v>72</v>
      </c>
      <c r="D646" s="4" t="s">
        <v>28</v>
      </c>
      <c r="E646" s="183">
        <f>E648</f>
        <v>107400</v>
      </c>
      <c r="F646" s="25">
        <f t="shared" ref="F646:G646" si="46">F648</f>
        <v>0</v>
      </c>
      <c r="G646" s="193">
        <f t="shared" si="46"/>
        <v>-7800</v>
      </c>
      <c r="H646" s="25"/>
      <c r="I646" s="183">
        <f t="shared" ref="I646" si="47">E646+F646+G646+H646</f>
        <v>99600</v>
      </c>
      <c r="J646" s="183">
        <f>J648</f>
        <v>99600</v>
      </c>
      <c r="K646" s="183">
        <f t="shared" ref="K646:L646" si="48">K648</f>
        <v>99600</v>
      </c>
      <c r="L646" s="183">
        <f t="shared" si="48"/>
        <v>99600</v>
      </c>
      <c r="M646" s="10"/>
      <c r="N646" s="10"/>
      <c r="O646" s="10"/>
    </row>
    <row r="647" spans="2:15">
      <c r="B647" s="4">
        <v>1176000</v>
      </c>
      <c r="C647" s="6" t="s">
        <v>59</v>
      </c>
      <c r="D647" s="4" t="s">
        <v>28</v>
      </c>
      <c r="E647" s="183"/>
      <c r="F647" s="10"/>
      <c r="G647" s="10"/>
      <c r="H647" s="10"/>
      <c r="I647" s="183"/>
      <c r="J647" s="183"/>
      <c r="K647" s="183"/>
      <c r="L647" s="183"/>
      <c r="M647" s="10"/>
      <c r="N647" s="10"/>
      <c r="O647" s="10"/>
    </row>
    <row r="648" spans="2:15">
      <c r="B648" s="4">
        <v>1176100</v>
      </c>
      <c r="C648" s="5" t="s">
        <v>113</v>
      </c>
      <c r="D648" s="4">
        <v>486100</v>
      </c>
      <c r="E648" s="183">
        <v>107400</v>
      </c>
      <c r="F648" s="10"/>
      <c r="G648" s="193">
        <v>-7800</v>
      </c>
      <c r="H648" s="10"/>
      <c r="I648" s="183">
        <f>E648+F648+G648+H648</f>
        <v>99600</v>
      </c>
      <c r="J648" s="183">
        <v>99600</v>
      </c>
      <c r="K648" s="183">
        <v>99600</v>
      </c>
      <c r="L648" s="183">
        <v>99600</v>
      </c>
      <c r="M648" s="10"/>
      <c r="N648" s="10"/>
      <c r="O648" s="10"/>
    </row>
    <row r="649" spans="2:15">
      <c r="B649" s="4">
        <v>1000000</v>
      </c>
      <c r="C649" s="4" t="s">
        <v>193</v>
      </c>
      <c r="D649" s="4"/>
      <c r="E649" s="183">
        <f>E646</f>
        <v>107400</v>
      </c>
      <c r="F649" s="25">
        <f t="shared" ref="F649:G649" si="49">F646</f>
        <v>0</v>
      </c>
      <c r="G649" s="193">
        <f t="shared" si="49"/>
        <v>-7800</v>
      </c>
      <c r="H649" s="10"/>
      <c r="I649" s="183">
        <f>E649+F649+G649+H649</f>
        <v>99600</v>
      </c>
      <c r="J649" s="183">
        <f>J648</f>
        <v>99600</v>
      </c>
      <c r="K649" s="183">
        <f t="shared" ref="K649:L649" si="50">K648</f>
        <v>99600</v>
      </c>
      <c r="L649" s="183">
        <f t="shared" si="50"/>
        <v>99600</v>
      </c>
      <c r="M649" s="10"/>
      <c r="N649" s="10"/>
      <c r="O649" s="10"/>
    </row>
    <row r="650" spans="2:15" ht="17.25">
      <c r="B650" s="56"/>
      <c r="C650" s="56"/>
      <c r="D650" s="56"/>
      <c r="E650" s="57"/>
      <c r="F650" s="58"/>
      <c r="G650" s="58"/>
      <c r="H650" s="58"/>
      <c r="I650" s="165"/>
      <c r="J650" s="58"/>
      <c r="K650" s="58"/>
      <c r="L650" s="58"/>
      <c r="M650" s="58"/>
      <c r="N650" s="58"/>
      <c r="O650" s="58"/>
    </row>
    <row r="652" spans="2:15" ht="16.5" customHeight="1">
      <c r="C652" s="153" t="s">
        <v>312</v>
      </c>
      <c r="D652" s="258" t="s">
        <v>66</v>
      </c>
      <c r="E652" s="258"/>
      <c r="F652" s="258"/>
      <c r="G652" s="254" t="s">
        <v>67</v>
      </c>
      <c r="H652" s="254"/>
      <c r="J652" s="259" t="s">
        <v>308</v>
      </c>
      <c r="K652" s="259"/>
      <c r="L652" s="259"/>
    </row>
    <row r="653" spans="2:15">
      <c r="C653" s="8"/>
      <c r="D653" s="8"/>
      <c r="E653" s="1"/>
      <c r="G653" s="254" t="s">
        <v>68</v>
      </c>
      <c r="H653" s="254"/>
      <c r="J653" s="254" t="s">
        <v>69</v>
      </c>
      <c r="K653" s="254"/>
      <c r="L653" s="254"/>
    </row>
    <row r="654" spans="2:15">
      <c r="C654" s="27" t="s">
        <v>70</v>
      </c>
      <c r="D654" s="8"/>
      <c r="E654" s="8"/>
      <c r="F654" s="8"/>
      <c r="G654" s="8"/>
      <c r="H654" s="8"/>
      <c r="I654" s="8"/>
    </row>
    <row r="655" spans="2:15" ht="16.5" customHeight="1">
      <c r="C655" s="8"/>
      <c r="D655" s="258" t="s">
        <v>71</v>
      </c>
      <c r="E655" s="258"/>
      <c r="F655" s="258"/>
      <c r="G655" s="254" t="s">
        <v>67</v>
      </c>
      <c r="H655" s="254"/>
      <c r="I655" s="7"/>
      <c r="J655" s="259" t="s">
        <v>212</v>
      </c>
      <c r="K655" s="259"/>
      <c r="L655" s="259"/>
    </row>
    <row r="656" spans="2:15">
      <c r="C656" s="8"/>
      <c r="D656" s="8"/>
      <c r="E656" s="8"/>
      <c r="F656" s="7"/>
      <c r="G656" s="254" t="s">
        <v>68</v>
      </c>
      <c r="H656" s="254"/>
      <c r="I656" s="7"/>
      <c r="J656" s="254" t="s">
        <v>69</v>
      </c>
      <c r="K656" s="254"/>
      <c r="L656" s="254"/>
    </row>
    <row r="657" spans="2:12">
      <c r="C657" s="8"/>
      <c r="D657" s="8"/>
      <c r="E657" s="8"/>
      <c r="F657" s="7"/>
      <c r="G657" s="27"/>
      <c r="H657" s="27"/>
      <c r="I657" s="7"/>
      <c r="J657" s="27"/>
      <c r="K657" s="27"/>
      <c r="L657" s="27"/>
    </row>
    <row r="658" spans="2:12">
      <c r="C658" s="8"/>
      <c r="D658" s="8"/>
      <c r="E658" s="8"/>
      <c r="F658" s="7"/>
      <c r="G658" s="27"/>
      <c r="H658" s="27"/>
      <c r="I658" s="7"/>
      <c r="J658" s="27"/>
      <c r="K658" s="27"/>
      <c r="L658" s="27"/>
    </row>
    <row r="659" spans="2:12">
      <c r="C659" s="8"/>
      <c r="D659" s="8"/>
      <c r="E659" s="8"/>
      <c r="F659" s="7"/>
      <c r="G659" s="121"/>
      <c r="H659" s="121"/>
      <c r="I659" s="7"/>
      <c r="J659" s="121"/>
      <c r="K659" s="121"/>
      <c r="L659" s="121"/>
    </row>
    <row r="660" spans="2:12">
      <c r="C660" s="8"/>
      <c r="D660" s="8"/>
      <c r="E660" s="8"/>
      <c r="F660" s="7"/>
      <c r="G660" s="121"/>
      <c r="H660" s="121"/>
      <c r="I660" s="7"/>
      <c r="J660" s="121"/>
      <c r="K660" s="121"/>
      <c r="L660" s="121"/>
    </row>
    <row r="661" spans="2:12">
      <c r="C661" s="8"/>
      <c r="D661" s="8"/>
      <c r="E661" s="8"/>
      <c r="F661" s="7"/>
      <c r="G661" s="121"/>
      <c r="H661" s="121"/>
      <c r="I661" s="7"/>
      <c r="J661" s="121"/>
      <c r="K661" s="121"/>
      <c r="L661" s="121"/>
    </row>
    <row r="662" spans="2:12">
      <c r="C662" s="8"/>
      <c r="D662" s="8"/>
      <c r="E662" s="8"/>
      <c r="F662" s="7"/>
      <c r="G662" s="121"/>
      <c r="H662" s="121"/>
      <c r="I662" s="7"/>
      <c r="J662" s="121"/>
      <c r="K662" s="121"/>
      <c r="L662" s="121"/>
    </row>
    <row r="663" spans="2:12">
      <c r="C663" s="8"/>
      <c r="D663" s="8"/>
      <c r="E663" s="8"/>
      <c r="F663" s="7"/>
      <c r="G663" s="121"/>
      <c r="H663" s="121"/>
      <c r="I663" s="7"/>
      <c r="J663" s="121"/>
      <c r="K663" s="121"/>
      <c r="L663" s="121"/>
    </row>
    <row r="664" spans="2:12">
      <c r="C664" s="8"/>
      <c r="D664" s="8"/>
      <c r="E664" s="8"/>
      <c r="F664" s="7"/>
      <c r="G664" s="121"/>
      <c r="H664" s="121"/>
      <c r="I664" s="7"/>
      <c r="J664" s="121"/>
      <c r="K664" s="121"/>
      <c r="L664" s="121"/>
    </row>
    <row r="665" spans="2:12">
      <c r="C665" s="8"/>
      <c r="D665" s="8"/>
      <c r="E665" s="8"/>
      <c r="F665" s="7"/>
      <c r="G665" s="121"/>
      <c r="H665" s="121"/>
      <c r="I665" s="7"/>
      <c r="J665" s="121"/>
      <c r="K665" s="121"/>
      <c r="L665" s="121"/>
    </row>
    <row r="666" spans="2:12">
      <c r="C666" s="8"/>
      <c r="D666" s="8"/>
      <c r="E666" s="8"/>
      <c r="F666" s="7"/>
      <c r="G666" s="121"/>
      <c r="H666" s="121"/>
      <c r="I666" s="7"/>
      <c r="J666" s="121"/>
      <c r="K666" s="121"/>
      <c r="L666" s="121"/>
    </row>
    <row r="667" spans="2:12" s="151" customFormat="1">
      <c r="C667" s="8"/>
      <c r="D667" s="8"/>
      <c r="E667" s="8"/>
      <c r="F667" s="7"/>
      <c r="G667" s="253"/>
      <c r="H667" s="253"/>
      <c r="I667" s="7"/>
      <c r="J667" s="253"/>
      <c r="K667" s="253"/>
      <c r="L667" s="253"/>
    </row>
    <row r="668" spans="2:12" s="151" customFormat="1">
      <c r="C668" s="8"/>
      <c r="D668" s="8"/>
      <c r="E668" s="8"/>
      <c r="F668" s="7"/>
      <c r="G668" s="253"/>
      <c r="H668" s="253"/>
      <c r="I668" s="7"/>
      <c r="J668" s="253"/>
      <c r="K668" s="253"/>
      <c r="L668" s="253"/>
    </row>
    <row r="669" spans="2:12" s="151" customFormat="1">
      <c r="C669" s="8"/>
      <c r="D669" s="8"/>
      <c r="E669" s="8"/>
      <c r="F669" s="7"/>
      <c r="G669" s="253"/>
      <c r="H669" s="253"/>
      <c r="I669" s="7"/>
      <c r="J669" s="253"/>
      <c r="K669" s="253"/>
      <c r="L669" s="253"/>
    </row>
    <row r="670" spans="2:12">
      <c r="J670" s="255" t="s">
        <v>122</v>
      </c>
      <c r="K670" s="255"/>
      <c r="L670" s="255"/>
    </row>
    <row r="671" spans="2:12">
      <c r="J671" s="63"/>
      <c r="K671" s="63"/>
      <c r="L671" s="63"/>
    </row>
    <row r="672" spans="2:12">
      <c r="B672" s="256" t="s">
        <v>120</v>
      </c>
      <c r="C672" s="256"/>
      <c r="D672" s="256"/>
      <c r="E672" s="256"/>
      <c r="F672" s="256"/>
      <c r="G672" s="256"/>
      <c r="H672" s="256"/>
      <c r="I672" s="256"/>
      <c r="J672" s="256"/>
      <c r="K672" s="256"/>
      <c r="L672" s="256"/>
    </row>
    <row r="673" spans="2:14">
      <c r="B673" s="256" t="s">
        <v>121</v>
      </c>
      <c r="C673" s="256"/>
      <c r="D673" s="256"/>
      <c r="E673" s="256"/>
      <c r="F673" s="256"/>
      <c r="G673" s="256"/>
      <c r="H673" s="256"/>
      <c r="I673" s="256"/>
      <c r="J673" s="256"/>
      <c r="K673" s="256"/>
      <c r="L673" s="256"/>
    </row>
    <row r="674" spans="2:14">
      <c r="B674" s="256" t="s">
        <v>310</v>
      </c>
      <c r="C674" s="256"/>
      <c r="D674" s="256"/>
      <c r="E674" s="256"/>
      <c r="F674" s="256"/>
      <c r="G674" s="256"/>
      <c r="H674" s="256"/>
      <c r="I674" s="256"/>
      <c r="J674" s="256"/>
      <c r="K674" s="256"/>
      <c r="L674" s="256"/>
    </row>
    <row r="675" spans="2:14">
      <c r="N675" s="12"/>
    </row>
    <row r="676" spans="2:14">
      <c r="B676" s="261" t="s">
        <v>29</v>
      </c>
      <c r="C676" s="261"/>
      <c r="D676" s="61" t="s">
        <v>30</v>
      </c>
      <c r="E676" s="262" t="s">
        <v>144</v>
      </c>
      <c r="F676" s="262"/>
      <c r="G676" s="262"/>
      <c r="H676" s="262"/>
      <c r="I676" s="262"/>
      <c r="J676" s="262"/>
      <c r="K676" s="262"/>
      <c r="L676" s="262"/>
    </row>
    <row r="677" spans="2:14">
      <c r="B677" s="261"/>
      <c r="C677" s="261"/>
      <c r="D677" s="61" t="s">
        <v>31</v>
      </c>
      <c r="E677" s="262">
        <v>104021</v>
      </c>
      <c r="F677" s="262"/>
      <c r="G677" s="262"/>
      <c r="H677" s="262"/>
      <c r="I677" s="262"/>
      <c r="J677" s="262"/>
      <c r="K677" s="262"/>
      <c r="L677" s="262"/>
    </row>
    <row r="678" spans="2:14">
      <c r="B678" s="260"/>
      <c r="C678" s="260"/>
      <c r="D678" s="260"/>
      <c r="E678" s="260"/>
      <c r="F678" s="260"/>
      <c r="G678" s="260"/>
      <c r="H678" s="260"/>
      <c r="I678" s="260"/>
      <c r="J678" s="260"/>
      <c r="K678" s="260"/>
      <c r="L678" s="260"/>
    </row>
    <row r="679" spans="2:14">
      <c r="B679" s="261" t="s">
        <v>32</v>
      </c>
      <c r="C679" s="261"/>
      <c r="D679" s="61" t="s">
        <v>30</v>
      </c>
      <c r="E679" s="262" t="s">
        <v>144</v>
      </c>
      <c r="F679" s="262"/>
      <c r="G679" s="262"/>
      <c r="H679" s="262"/>
      <c r="I679" s="262"/>
      <c r="J679" s="262"/>
      <c r="K679" s="262"/>
      <c r="L679" s="262"/>
    </row>
    <row r="680" spans="2:14">
      <c r="B680" s="261"/>
      <c r="C680" s="261"/>
      <c r="D680" s="61" t="s">
        <v>31</v>
      </c>
      <c r="E680" s="262">
        <v>104021</v>
      </c>
      <c r="F680" s="262"/>
      <c r="G680" s="262"/>
      <c r="H680" s="262"/>
      <c r="I680" s="262"/>
      <c r="J680" s="262"/>
      <c r="K680" s="262"/>
      <c r="L680" s="262"/>
    </row>
    <row r="681" spans="2:14">
      <c r="B681" s="264"/>
      <c r="C681" s="264"/>
      <c r="D681" s="264"/>
      <c r="E681" s="264"/>
      <c r="F681" s="264"/>
      <c r="G681" s="264"/>
      <c r="H681" s="264"/>
      <c r="I681" s="264"/>
      <c r="J681" s="264"/>
      <c r="K681" s="264"/>
      <c r="L681" s="264"/>
    </row>
    <row r="682" spans="2:14">
      <c r="B682" s="261" t="s">
        <v>33</v>
      </c>
      <c r="C682" s="261"/>
      <c r="D682" s="261"/>
      <c r="E682" s="262" t="s">
        <v>144</v>
      </c>
      <c r="F682" s="262"/>
      <c r="G682" s="262"/>
      <c r="H682" s="262"/>
      <c r="I682" s="262"/>
      <c r="J682" s="262"/>
      <c r="K682" s="262"/>
      <c r="L682" s="262"/>
    </row>
    <row r="683" spans="2:14">
      <c r="B683" s="260"/>
      <c r="C683" s="260"/>
      <c r="D683" s="260"/>
      <c r="E683" s="260"/>
      <c r="F683" s="260"/>
      <c r="G683" s="260"/>
      <c r="H683" s="260"/>
      <c r="I683" s="260"/>
      <c r="J683" s="260"/>
      <c r="K683" s="260"/>
      <c r="L683" s="260"/>
    </row>
    <row r="684" spans="2:14">
      <c r="B684" s="261" t="s">
        <v>34</v>
      </c>
      <c r="C684" s="261"/>
      <c r="D684" s="261"/>
      <c r="E684" s="262">
        <v>1006</v>
      </c>
      <c r="F684" s="262"/>
      <c r="G684" s="262"/>
      <c r="H684" s="262"/>
      <c r="I684" s="262"/>
      <c r="J684" s="262"/>
      <c r="K684" s="262"/>
      <c r="L684" s="262"/>
    </row>
    <row r="685" spans="2:14">
      <c r="B685" s="264"/>
      <c r="C685" s="264"/>
      <c r="D685" s="264"/>
      <c r="E685" s="264"/>
      <c r="F685" s="264"/>
      <c r="G685" s="264"/>
      <c r="H685" s="264"/>
      <c r="I685" s="264"/>
      <c r="J685" s="264"/>
      <c r="K685" s="264"/>
      <c r="L685" s="264"/>
    </row>
    <row r="686" spans="2:14">
      <c r="B686" s="261" t="s">
        <v>35</v>
      </c>
      <c r="C686" s="261"/>
      <c r="D686" s="261"/>
      <c r="E686" s="262">
        <v>1</v>
      </c>
      <c r="F686" s="262"/>
      <c r="G686" s="262"/>
      <c r="H686" s="262"/>
      <c r="I686" s="262"/>
      <c r="J686" s="262"/>
      <c r="K686" s="262"/>
      <c r="L686" s="262"/>
    </row>
    <row r="687" spans="2:14">
      <c r="B687" s="260"/>
      <c r="C687" s="260"/>
      <c r="D687" s="260"/>
      <c r="E687" s="260"/>
      <c r="F687" s="260"/>
      <c r="G687" s="260"/>
      <c r="H687" s="260"/>
      <c r="I687" s="260"/>
      <c r="J687" s="260"/>
      <c r="K687" s="260"/>
      <c r="L687" s="260"/>
    </row>
    <row r="688" spans="2:14">
      <c r="B688" s="265" t="s">
        <v>36</v>
      </c>
      <c r="C688" s="265"/>
      <c r="D688" s="61" t="s">
        <v>37</v>
      </c>
      <c r="E688" s="262" t="s">
        <v>157</v>
      </c>
      <c r="F688" s="262"/>
      <c r="G688" s="262"/>
      <c r="H688" s="262"/>
      <c r="I688" s="262"/>
      <c r="J688" s="262"/>
      <c r="K688" s="262"/>
      <c r="L688" s="262"/>
    </row>
    <row r="689" spans="2:15">
      <c r="B689" s="265"/>
      <c r="C689" s="265"/>
      <c r="D689" s="61" t="s">
        <v>38</v>
      </c>
      <c r="E689" s="276" t="s">
        <v>149</v>
      </c>
      <c r="F689" s="276"/>
      <c r="G689" s="276"/>
      <c r="H689" s="276"/>
      <c r="I689" s="276"/>
      <c r="J689" s="276"/>
      <c r="K689" s="276"/>
      <c r="L689" s="276"/>
    </row>
    <row r="690" spans="2:15">
      <c r="B690" s="265"/>
      <c r="C690" s="265"/>
      <c r="D690" s="61" t="s">
        <v>39</v>
      </c>
      <c r="E690" s="276" t="s">
        <v>142</v>
      </c>
      <c r="F690" s="276"/>
      <c r="G690" s="276"/>
      <c r="H690" s="276"/>
      <c r="I690" s="276"/>
      <c r="J690" s="276"/>
      <c r="K690" s="276"/>
      <c r="L690" s="276"/>
    </row>
    <row r="691" spans="2:15">
      <c r="B691" s="260"/>
      <c r="C691" s="260"/>
      <c r="D691" s="260"/>
      <c r="E691" s="260"/>
      <c r="F691" s="260"/>
      <c r="G691" s="260"/>
      <c r="H691" s="260"/>
      <c r="I691" s="260"/>
      <c r="J691" s="260"/>
      <c r="K691" s="260"/>
      <c r="L691" s="260"/>
    </row>
    <row r="692" spans="2:15" ht="27">
      <c r="B692" s="267" t="s">
        <v>40</v>
      </c>
      <c r="C692" s="268"/>
      <c r="D692" s="61" t="s">
        <v>41</v>
      </c>
      <c r="E692" s="273" t="s">
        <v>145</v>
      </c>
      <c r="F692" s="274"/>
      <c r="G692" s="274"/>
      <c r="H692" s="274"/>
      <c r="I692" s="274"/>
      <c r="J692" s="274"/>
      <c r="K692" s="274"/>
      <c r="L692" s="275"/>
    </row>
    <row r="693" spans="2:15" ht="27">
      <c r="B693" s="269"/>
      <c r="C693" s="270"/>
      <c r="D693" s="61" t="s">
        <v>42</v>
      </c>
      <c r="E693" s="262">
        <v>1108</v>
      </c>
      <c r="F693" s="262"/>
      <c r="G693" s="262"/>
      <c r="H693" s="262"/>
      <c r="I693" s="262"/>
      <c r="J693" s="262"/>
      <c r="K693" s="262"/>
      <c r="L693" s="262"/>
    </row>
    <row r="694" spans="2:15" ht="44.25" customHeight="1">
      <c r="B694" s="269"/>
      <c r="C694" s="270"/>
      <c r="D694" s="61" t="s">
        <v>43</v>
      </c>
      <c r="E694" s="273" t="s">
        <v>200</v>
      </c>
      <c r="F694" s="274"/>
      <c r="G694" s="274"/>
      <c r="H694" s="274"/>
      <c r="I694" s="274"/>
      <c r="J694" s="274"/>
      <c r="K694" s="274"/>
      <c r="L694" s="275"/>
    </row>
    <row r="695" spans="2:15" ht="27">
      <c r="B695" s="271"/>
      <c r="C695" s="272"/>
      <c r="D695" s="61" t="s">
        <v>44</v>
      </c>
      <c r="E695" s="262">
        <v>11005</v>
      </c>
      <c r="F695" s="262"/>
      <c r="G695" s="262"/>
      <c r="H695" s="262"/>
      <c r="I695" s="262"/>
      <c r="J695" s="262"/>
      <c r="K695" s="262"/>
      <c r="L695" s="262"/>
    </row>
    <row r="696" spans="2:15">
      <c r="B696" s="260"/>
      <c r="C696" s="260"/>
      <c r="D696" s="260"/>
      <c r="E696" s="260"/>
      <c r="F696" s="260"/>
      <c r="G696" s="260"/>
      <c r="H696" s="260"/>
      <c r="I696" s="260"/>
      <c r="J696" s="260"/>
      <c r="K696" s="260"/>
      <c r="L696" s="260"/>
    </row>
    <row r="697" spans="2:15">
      <c r="B697" s="261" t="s">
        <v>45</v>
      </c>
      <c r="C697" s="261"/>
      <c r="D697" s="261"/>
      <c r="E697" s="262" t="s">
        <v>148</v>
      </c>
      <c r="F697" s="262"/>
      <c r="G697" s="262"/>
      <c r="H697" s="262"/>
      <c r="I697" s="262"/>
      <c r="J697" s="262"/>
      <c r="K697" s="262"/>
      <c r="L697" s="262"/>
    </row>
    <row r="699" spans="2:15" ht="54.75" customHeight="1">
      <c r="B699" s="257" t="s">
        <v>50</v>
      </c>
      <c r="C699" s="263" t="s">
        <v>1</v>
      </c>
      <c r="D699" s="263"/>
      <c r="E699" s="257" t="s">
        <v>49</v>
      </c>
      <c r="F699" s="257" t="s">
        <v>3</v>
      </c>
      <c r="G699" s="257"/>
      <c r="H699" s="257"/>
      <c r="I699" s="257" t="s">
        <v>47</v>
      </c>
      <c r="J699" s="257" t="s">
        <v>4</v>
      </c>
      <c r="K699" s="257" t="s">
        <v>5</v>
      </c>
      <c r="L699" s="257" t="s">
        <v>6</v>
      </c>
      <c r="M699" s="257" t="s">
        <v>46</v>
      </c>
      <c r="N699" s="257"/>
      <c r="O699" s="257" t="s">
        <v>7</v>
      </c>
    </row>
    <row r="700" spans="2:15" ht="54">
      <c r="B700" s="257"/>
      <c r="C700" s="62" t="s">
        <v>8</v>
      </c>
      <c r="D700" s="60" t="s">
        <v>0</v>
      </c>
      <c r="E700" s="257"/>
      <c r="F700" s="60" t="s">
        <v>48</v>
      </c>
      <c r="G700" s="60" t="s">
        <v>9</v>
      </c>
      <c r="H700" s="60" t="s">
        <v>10</v>
      </c>
      <c r="I700" s="257"/>
      <c r="J700" s="257"/>
      <c r="K700" s="257"/>
      <c r="L700" s="257"/>
      <c r="M700" s="60" t="s">
        <v>11</v>
      </c>
      <c r="N700" s="60" t="s">
        <v>12</v>
      </c>
      <c r="O700" s="257"/>
    </row>
    <row r="701" spans="2:15">
      <c r="B701" s="64" t="s">
        <v>13</v>
      </c>
      <c r="C701" s="64" t="s">
        <v>14</v>
      </c>
      <c r="D701" s="64" t="s">
        <v>15</v>
      </c>
      <c r="E701" s="64" t="s">
        <v>16</v>
      </c>
      <c r="F701" s="64" t="s">
        <v>17</v>
      </c>
      <c r="G701" s="64" t="s">
        <v>18</v>
      </c>
      <c r="H701" s="64" t="s">
        <v>19</v>
      </c>
      <c r="I701" s="64" t="s">
        <v>20</v>
      </c>
      <c r="J701" s="64" t="s">
        <v>21</v>
      </c>
      <c r="K701" s="64" t="s">
        <v>22</v>
      </c>
      <c r="L701" s="64" t="s">
        <v>23</v>
      </c>
      <c r="M701" s="64" t="s">
        <v>24</v>
      </c>
      <c r="N701" s="64" t="s">
        <v>25</v>
      </c>
      <c r="O701" s="64" t="s">
        <v>26</v>
      </c>
    </row>
    <row r="702" spans="2:15">
      <c r="B702" s="4">
        <v>1100000</v>
      </c>
      <c r="C702" s="5" t="s">
        <v>72</v>
      </c>
      <c r="D702" s="4" t="s">
        <v>28</v>
      </c>
      <c r="E702" s="25">
        <f>E704</f>
        <v>0</v>
      </c>
      <c r="F702" s="25">
        <f t="shared" ref="F702:H702" si="51">F704</f>
        <v>0</v>
      </c>
      <c r="G702" s="183">
        <f>G703</f>
        <v>23452.400000000001</v>
      </c>
      <c r="H702" s="25">
        <f t="shared" si="51"/>
        <v>0</v>
      </c>
      <c r="I702" s="183">
        <f t="shared" ref="I702:I703" si="52">E702+F702+G702+H702</f>
        <v>23452.400000000001</v>
      </c>
      <c r="J702" s="183">
        <f>J704</f>
        <v>23452.35</v>
      </c>
      <c r="K702" s="183">
        <f t="shared" ref="K702:L702" si="53">K704</f>
        <v>23452.35</v>
      </c>
      <c r="L702" s="183">
        <f t="shared" si="53"/>
        <v>23452.35</v>
      </c>
      <c r="M702" s="10"/>
      <c r="N702" s="10"/>
      <c r="O702" s="10"/>
    </row>
    <row r="703" spans="2:15" ht="27">
      <c r="B703" s="4">
        <v>1172000</v>
      </c>
      <c r="C703" s="6" t="s">
        <v>58</v>
      </c>
      <c r="D703" s="4" t="s">
        <v>28</v>
      </c>
      <c r="E703" s="10"/>
      <c r="F703" s="10"/>
      <c r="G703" s="183">
        <v>23452.400000000001</v>
      </c>
      <c r="H703" s="10"/>
      <c r="I703" s="183">
        <f t="shared" si="52"/>
        <v>23452.400000000001</v>
      </c>
      <c r="J703" s="189">
        <f>J704</f>
        <v>23452.35</v>
      </c>
      <c r="K703" s="189">
        <f t="shared" ref="K703:L703" si="54">K704</f>
        <v>23452.35</v>
      </c>
      <c r="L703" s="189">
        <f t="shared" si="54"/>
        <v>23452.35</v>
      </c>
      <c r="M703" s="10"/>
      <c r="N703" s="10"/>
      <c r="O703" s="10"/>
    </row>
    <row r="704" spans="2:15">
      <c r="B704" s="4">
        <v>1172300</v>
      </c>
      <c r="C704" s="5" t="s">
        <v>111</v>
      </c>
      <c r="D704" s="4">
        <v>482300</v>
      </c>
      <c r="E704" s="10"/>
      <c r="F704" s="25"/>
      <c r="H704" s="10"/>
      <c r="I704" s="183"/>
      <c r="J704" s="189">
        <v>23452.35</v>
      </c>
      <c r="K704" s="189">
        <v>23452.35</v>
      </c>
      <c r="L704" s="189">
        <v>23452.35</v>
      </c>
      <c r="M704" s="10"/>
      <c r="N704" s="10"/>
      <c r="O704" s="10"/>
    </row>
    <row r="705" spans="2:15">
      <c r="B705" s="4"/>
      <c r="C705" s="4" t="s">
        <v>193</v>
      </c>
      <c r="D705" s="4"/>
      <c r="E705" s="25">
        <f>E702</f>
        <v>0</v>
      </c>
      <c r="F705" s="25">
        <f t="shared" ref="F705:H705" si="55">F702</f>
        <v>0</v>
      </c>
      <c r="G705" s="183">
        <f t="shared" si="55"/>
        <v>23452.400000000001</v>
      </c>
      <c r="H705" s="25">
        <f t="shared" si="55"/>
        <v>0</v>
      </c>
      <c r="I705" s="183">
        <f>E705+F705+G705+H705</f>
        <v>23452.400000000001</v>
      </c>
      <c r="J705" s="183">
        <f>J702</f>
        <v>23452.35</v>
      </c>
      <c r="K705" s="183">
        <f>K702</f>
        <v>23452.35</v>
      </c>
      <c r="L705" s="183">
        <f>L702</f>
        <v>23452.35</v>
      </c>
      <c r="M705" s="10"/>
      <c r="N705" s="10"/>
      <c r="O705" s="10"/>
    </row>
    <row r="706" spans="2:15" s="151" customFormat="1">
      <c r="B706" s="56"/>
      <c r="C706" s="56"/>
      <c r="D706" s="56"/>
      <c r="E706" s="57"/>
      <c r="F706" s="57"/>
      <c r="G706" s="211"/>
      <c r="H706" s="57"/>
      <c r="I706" s="211"/>
      <c r="J706" s="211"/>
      <c r="K706" s="211"/>
      <c r="L706" s="211"/>
      <c r="M706" s="58"/>
      <c r="N706" s="58"/>
      <c r="O706" s="58"/>
    </row>
    <row r="707" spans="2:15">
      <c r="B707" s="56"/>
      <c r="C707" s="56"/>
      <c r="D707" s="56"/>
      <c r="E707" s="57"/>
      <c r="F707" s="58"/>
      <c r="G707" s="58"/>
      <c r="H707" s="58"/>
      <c r="I707" s="57"/>
      <c r="J707" s="57"/>
      <c r="K707" s="57"/>
      <c r="L707" s="57"/>
      <c r="M707" s="58"/>
      <c r="N707" s="58"/>
      <c r="O707" s="58"/>
    </row>
    <row r="708" spans="2:15" ht="16.5" customHeight="1">
      <c r="C708" s="153" t="s">
        <v>312</v>
      </c>
      <c r="D708" s="258" t="s">
        <v>66</v>
      </c>
      <c r="E708" s="258"/>
      <c r="F708" s="258"/>
      <c r="G708" s="254" t="s">
        <v>67</v>
      </c>
      <c r="H708" s="254"/>
      <c r="J708" s="259" t="s">
        <v>308</v>
      </c>
      <c r="K708" s="259"/>
      <c r="L708" s="259"/>
    </row>
    <row r="709" spans="2:15">
      <c r="C709" s="8"/>
      <c r="D709" s="8"/>
      <c r="E709" s="1"/>
      <c r="G709" s="254" t="s">
        <v>68</v>
      </c>
      <c r="H709" s="254"/>
      <c r="J709" s="254" t="s">
        <v>69</v>
      </c>
      <c r="K709" s="254"/>
      <c r="L709" s="254"/>
    </row>
    <row r="710" spans="2:15">
      <c r="C710" s="59" t="s">
        <v>70</v>
      </c>
      <c r="D710" s="8"/>
      <c r="E710" s="8"/>
      <c r="F710" s="8"/>
      <c r="G710" s="8"/>
      <c r="H710" s="8"/>
      <c r="I710" s="8"/>
    </row>
    <row r="711" spans="2:15" ht="16.5" customHeight="1">
      <c r="C711" s="8"/>
      <c r="D711" s="258" t="s">
        <v>71</v>
      </c>
      <c r="E711" s="258"/>
      <c r="F711" s="258"/>
      <c r="G711" s="254" t="s">
        <v>67</v>
      </c>
      <c r="H711" s="254"/>
      <c r="I711" s="7"/>
      <c r="J711" s="259" t="s">
        <v>212</v>
      </c>
      <c r="K711" s="259"/>
      <c r="L711" s="259"/>
    </row>
    <row r="712" spans="2:15">
      <c r="C712" s="8"/>
      <c r="D712" s="8"/>
      <c r="E712" s="8"/>
      <c r="F712" s="7"/>
      <c r="G712" s="254" t="s">
        <v>68</v>
      </c>
      <c r="H712" s="254"/>
      <c r="I712" s="7"/>
      <c r="J712" s="254" t="s">
        <v>69</v>
      </c>
      <c r="K712" s="254"/>
      <c r="L712" s="254"/>
    </row>
    <row r="714" spans="2:15">
      <c r="C714" s="8"/>
      <c r="D714" s="8"/>
      <c r="E714" s="8"/>
      <c r="F714" s="7"/>
      <c r="G714" s="54"/>
      <c r="H714" s="54"/>
      <c r="I714" s="7"/>
      <c r="J714" s="54"/>
      <c r="K714" s="54"/>
      <c r="L714" s="54"/>
    </row>
    <row r="715" spans="2:15">
      <c r="C715" s="8"/>
      <c r="D715" s="8"/>
      <c r="E715" s="8"/>
      <c r="F715" s="7"/>
      <c r="G715" s="54"/>
      <c r="H715" s="54"/>
      <c r="I715" s="7"/>
      <c r="J715" s="54"/>
      <c r="K715" s="54"/>
      <c r="L715" s="54"/>
    </row>
    <row r="716" spans="2:15">
      <c r="C716" s="8"/>
      <c r="D716" s="8"/>
      <c r="E716" s="8"/>
      <c r="F716" s="7"/>
      <c r="G716" s="121"/>
      <c r="H716" s="121"/>
      <c r="I716" s="7"/>
      <c r="J716" s="121"/>
      <c r="K716" s="121"/>
      <c r="L716" s="121"/>
    </row>
    <row r="717" spans="2:15">
      <c r="C717" s="8"/>
      <c r="D717" s="8"/>
      <c r="E717" s="8"/>
      <c r="F717" s="7"/>
      <c r="G717" s="121"/>
      <c r="H717" s="121"/>
      <c r="I717" s="7"/>
      <c r="J717" s="121"/>
      <c r="K717" s="121"/>
      <c r="L717" s="121"/>
    </row>
    <row r="718" spans="2:15">
      <c r="C718" s="8"/>
      <c r="D718" s="8"/>
      <c r="E718" s="8"/>
      <c r="F718" s="7"/>
      <c r="G718" s="121"/>
      <c r="H718" s="121"/>
      <c r="I718" s="7"/>
      <c r="J718" s="121"/>
      <c r="K718" s="121"/>
      <c r="L718" s="121"/>
    </row>
    <row r="719" spans="2:15">
      <c r="C719" s="8"/>
      <c r="D719" s="8"/>
      <c r="E719" s="8"/>
      <c r="F719" s="7"/>
      <c r="G719" s="121"/>
      <c r="H719" s="121"/>
      <c r="I719" s="7"/>
      <c r="J719" s="121"/>
      <c r="K719" s="121"/>
      <c r="L719" s="121"/>
    </row>
    <row r="720" spans="2:15" s="151" customFormat="1">
      <c r="C720" s="8"/>
      <c r="D720" s="8"/>
      <c r="E720" s="8"/>
      <c r="F720" s="7"/>
      <c r="G720" s="253"/>
      <c r="H720" s="253"/>
      <c r="I720" s="7"/>
      <c r="J720" s="253"/>
      <c r="K720" s="253"/>
      <c r="L720" s="253"/>
    </row>
    <row r="721" spans="2:14" s="151" customFormat="1">
      <c r="C721" s="8"/>
      <c r="D721" s="8"/>
      <c r="E721" s="8"/>
      <c r="F721" s="7"/>
      <c r="G721" s="253"/>
      <c r="H721" s="253"/>
      <c r="I721" s="7"/>
      <c r="J721" s="253"/>
      <c r="K721" s="253"/>
      <c r="L721" s="253"/>
    </row>
    <row r="722" spans="2:14" s="151" customFormat="1">
      <c r="C722" s="8"/>
      <c r="D722" s="8"/>
      <c r="E722" s="8"/>
      <c r="F722" s="7"/>
      <c r="G722" s="253"/>
      <c r="H722" s="253"/>
      <c r="I722" s="7"/>
      <c r="J722" s="253"/>
      <c r="K722" s="253"/>
      <c r="L722" s="253"/>
    </row>
    <row r="723" spans="2:14" s="151" customFormat="1">
      <c r="C723" s="8"/>
      <c r="D723" s="8"/>
      <c r="E723" s="8"/>
      <c r="F723" s="7"/>
      <c r="G723" s="253"/>
      <c r="H723" s="253"/>
      <c r="I723" s="7"/>
      <c r="J723" s="253"/>
      <c r="K723" s="253"/>
      <c r="L723" s="253"/>
    </row>
    <row r="724" spans="2:14">
      <c r="J724" s="255" t="s">
        <v>122</v>
      </c>
      <c r="K724" s="255"/>
      <c r="L724" s="255"/>
    </row>
    <row r="725" spans="2:14">
      <c r="J725" s="104"/>
      <c r="K725" s="104"/>
      <c r="L725" s="104"/>
    </row>
    <row r="726" spans="2:14">
      <c r="B726" s="256" t="s">
        <v>120</v>
      </c>
      <c r="C726" s="256"/>
      <c r="D726" s="256"/>
      <c r="E726" s="256"/>
      <c r="F726" s="256"/>
      <c r="G726" s="256"/>
      <c r="H726" s="256"/>
      <c r="I726" s="256"/>
      <c r="J726" s="256"/>
      <c r="K726" s="256"/>
      <c r="L726" s="256"/>
    </row>
    <row r="727" spans="2:14">
      <c r="B727" s="256" t="s">
        <v>121</v>
      </c>
      <c r="C727" s="256"/>
      <c r="D727" s="256"/>
      <c r="E727" s="256"/>
      <c r="F727" s="256"/>
      <c r="G727" s="256"/>
      <c r="H727" s="256"/>
      <c r="I727" s="256"/>
      <c r="J727" s="256"/>
      <c r="K727" s="256"/>
      <c r="L727" s="256"/>
    </row>
    <row r="728" spans="2:14">
      <c r="B728" s="256" t="s">
        <v>310</v>
      </c>
      <c r="C728" s="256"/>
      <c r="D728" s="256"/>
      <c r="E728" s="256"/>
      <c r="F728" s="256"/>
      <c r="G728" s="256"/>
      <c r="H728" s="256"/>
      <c r="I728" s="256"/>
      <c r="J728" s="256"/>
      <c r="K728" s="256"/>
      <c r="L728" s="256"/>
    </row>
    <row r="729" spans="2:14">
      <c r="N729" s="12"/>
    </row>
    <row r="730" spans="2:14">
      <c r="B730" s="261" t="s">
        <v>29</v>
      </c>
      <c r="C730" s="261"/>
      <c r="D730" s="102" t="s">
        <v>30</v>
      </c>
      <c r="E730" s="262" t="s">
        <v>144</v>
      </c>
      <c r="F730" s="262"/>
      <c r="G730" s="262"/>
      <c r="H730" s="262"/>
      <c r="I730" s="262"/>
      <c r="J730" s="262"/>
      <c r="K730" s="262"/>
      <c r="L730" s="262"/>
    </row>
    <row r="731" spans="2:14">
      <c r="B731" s="261"/>
      <c r="C731" s="261"/>
      <c r="D731" s="102" t="s">
        <v>31</v>
      </c>
      <c r="E731" s="262">
        <v>104021</v>
      </c>
      <c r="F731" s="262"/>
      <c r="G731" s="262"/>
      <c r="H731" s="262"/>
      <c r="I731" s="262"/>
      <c r="J731" s="262"/>
      <c r="K731" s="262"/>
      <c r="L731" s="262"/>
    </row>
    <row r="732" spans="2:14">
      <c r="B732" s="260"/>
      <c r="C732" s="260"/>
      <c r="D732" s="260"/>
      <c r="E732" s="260"/>
      <c r="F732" s="260"/>
      <c r="G732" s="260"/>
      <c r="H732" s="260"/>
      <c r="I732" s="260"/>
      <c r="J732" s="260"/>
      <c r="K732" s="260"/>
      <c r="L732" s="260"/>
    </row>
    <row r="733" spans="2:14">
      <c r="B733" s="261" t="s">
        <v>32</v>
      </c>
      <c r="C733" s="261"/>
      <c r="D733" s="102" t="s">
        <v>30</v>
      </c>
      <c r="E733" s="262" t="s">
        <v>144</v>
      </c>
      <c r="F733" s="262"/>
      <c r="G733" s="262"/>
      <c r="H733" s="262"/>
      <c r="I733" s="262"/>
      <c r="J733" s="262"/>
      <c r="K733" s="262"/>
      <c r="L733" s="262"/>
    </row>
    <row r="734" spans="2:14">
      <c r="B734" s="261"/>
      <c r="C734" s="261"/>
      <c r="D734" s="102" t="s">
        <v>31</v>
      </c>
      <c r="E734" s="262">
        <v>104021</v>
      </c>
      <c r="F734" s="262"/>
      <c r="G734" s="262"/>
      <c r="H734" s="262"/>
      <c r="I734" s="262"/>
      <c r="J734" s="262"/>
      <c r="K734" s="262"/>
      <c r="L734" s="262"/>
    </row>
    <row r="735" spans="2:14">
      <c r="B735" s="264"/>
      <c r="C735" s="264"/>
      <c r="D735" s="264"/>
      <c r="E735" s="264"/>
      <c r="F735" s="264"/>
      <c r="G735" s="264"/>
      <c r="H735" s="264"/>
      <c r="I735" s="264"/>
      <c r="J735" s="264"/>
      <c r="K735" s="264"/>
      <c r="L735" s="264"/>
    </row>
    <row r="736" spans="2:14">
      <c r="B736" s="261" t="s">
        <v>33</v>
      </c>
      <c r="C736" s="261"/>
      <c r="D736" s="261"/>
      <c r="E736" s="262" t="s">
        <v>144</v>
      </c>
      <c r="F736" s="262"/>
      <c r="G736" s="262"/>
      <c r="H736" s="262"/>
      <c r="I736" s="262"/>
      <c r="J736" s="262"/>
      <c r="K736" s="262"/>
      <c r="L736" s="262"/>
    </row>
    <row r="737" spans="2:12">
      <c r="B737" s="260"/>
      <c r="C737" s="260"/>
      <c r="D737" s="260"/>
      <c r="E737" s="260"/>
      <c r="F737" s="260"/>
      <c r="G737" s="260"/>
      <c r="H737" s="260"/>
      <c r="I737" s="260"/>
      <c r="J737" s="260"/>
      <c r="K737" s="260"/>
      <c r="L737" s="260"/>
    </row>
    <row r="738" spans="2:12">
      <c r="B738" s="261" t="s">
        <v>34</v>
      </c>
      <c r="C738" s="261"/>
      <c r="D738" s="261"/>
      <c r="E738" s="262">
        <v>1006</v>
      </c>
      <c r="F738" s="262"/>
      <c r="G738" s="262"/>
      <c r="H738" s="262"/>
      <c r="I738" s="262"/>
      <c r="J738" s="262"/>
      <c r="K738" s="262"/>
      <c r="L738" s="262"/>
    </row>
    <row r="739" spans="2:12">
      <c r="B739" s="264"/>
      <c r="C739" s="264"/>
      <c r="D739" s="264"/>
      <c r="E739" s="264"/>
      <c r="F739" s="264"/>
      <c r="G739" s="264"/>
      <c r="H739" s="264"/>
      <c r="I739" s="264"/>
      <c r="J739" s="264"/>
      <c r="K739" s="264"/>
      <c r="L739" s="264"/>
    </row>
    <row r="740" spans="2:12">
      <c r="B740" s="261" t="s">
        <v>35</v>
      </c>
      <c r="C740" s="261"/>
      <c r="D740" s="261"/>
      <c r="E740" s="262">
        <v>1</v>
      </c>
      <c r="F740" s="262"/>
      <c r="G740" s="262"/>
      <c r="H740" s="262"/>
      <c r="I740" s="262"/>
      <c r="J740" s="262"/>
      <c r="K740" s="262"/>
      <c r="L740" s="262"/>
    </row>
    <row r="741" spans="2:12">
      <c r="B741" s="260"/>
      <c r="C741" s="260"/>
      <c r="D741" s="260"/>
      <c r="E741" s="260"/>
      <c r="F741" s="260"/>
      <c r="G741" s="260"/>
      <c r="H741" s="260"/>
      <c r="I741" s="260"/>
      <c r="J741" s="260"/>
      <c r="K741" s="260"/>
      <c r="L741" s="260"/>
    </row>
    <row r="742" spans="2:12">
      <c r="B742" s="265" t="s">
        <v>36</v>
      </c>
      <c r="C742" s="265"/>
      <c r="D742" s="102" t="s">
        <v>37</v>
      </c>
      <c r="E742" s="276" t="s">
        <v>142</v>
      </c>
      <c r="F742" s="276"/>
      <c r="G742" s="276"/>
      <c r="H742" s="276"/>
      <c r="I742" s="276"/>
      <c r="J742" s="276"/>
      <c r="K742" s="276"/>
      <c r="L742" s="276"/>
    </row>
    <row r="743" spans="2:12">
      <c r="B743" s="265"/>
      <c r="C743" s="265"/>
      <c r="D743" s="102" t="s">
        <v>38</v>
      </c>
      <c r="E743" s="276" t="s">
        <v>142</v>
      </c>
      <c r="F743" s="276"/>
      <c r="G743" s="276"/>
      <c r="H743" s="276"/>
      <c r="I743" s="276"/>
      <c r="J743" s="276"/>
      <c r="K743" s="276"/>
      <c r="L743" s="276"/>
    </row>
    <row r="744" spans="2:12">
      <c r="B744" s="265"/>
      <c r="C744" s="265"/>
      <c r="D744" s="102" t="s">
        <v>39</v>
      </c>
      <c r="E744" s="276" t="s">
        <v>143</v>
      </c>
      <c r="F744" s="276"/>
      <c r="G744" s="276"/>
      <c r="H744" s="276"/>
      <c r="I744" s="276"/>
      <c r="J744" s="276"/>
      <c r="K744" s="276"/>
      <c r="L744" s="276"/>
    </row>
    <row r="745" spans="2:12">
      <c r="B745" s="260"/>
      <c r="C745" s="260"/>
      <c r="D745" s="260"/>
      <c r="E745" s="260"/>
      <c r="F745" s="260"/>
      <c r="G745" s="260"/>
      <c r="H745" s="260"/>
      <c r="I745" s="260"/>
      <c r="J745" s="260"/>
      <c r="K745" s="260"/>
      <c r="L745" s="260"/>
    </row>
    <row r="746" spans="2:12" ht="27">
      <c r="B746" s="267" t="s">
        <v>40</v>
      </c>
      <c r="C746" s="268"/>
      <c r="D746" s="102" t="s">
        <v>41</v>
      </c>
      <c r="E746" s="273" t="s">
        <v>145</v>
      </c>
      <c r="F746" s="274"/>
      <c r="G746" s="274"/>
      <c r="H746" s="274"/>
      <c r="I746" s="274"/>
      <c r="J746" s="274"/>
      <c r="K746" s="274"/>
      <c r="L746" s="275"/>
    </row>
    <row r="747" spans="2:12" ht="27">
      <c r="B747" s="269"/>
      <c r="C747" s="270"/>
      <c r="D747" s="102" t="s">
        <v>42</v>
      </c>
      <c r="E747" s="262">
        <v>1108</v>
      </c>
      <c r="F747" s="262"/>
      <c r="G747" s="262"/>
      <c r="H747" s="262"/>
      <c r="I747" s="262"/>
      <c r="J747" s="262"/>
      <c r="K747" s="262"/>
      <c r="L747" s="262"/>
    </row>
    <row r="748" spans="2:12" ht="27">
      <c r="B748" s="269"/>
      <c r="C748" s="270"/>
      <c r="D748" s="102" t="s">
        <v>43</v>
      </c>
      <c r="E748" s="273" t="s">
        <v>209</v>
      </c>
      <c r="F748" s="274"/>
      <c r="G748" s="274"/>
      <c r="H748" s="274"/>
      <c r="I748" s="274"/>
      <c r="J748" s="274"/>
      <c r="K748" s="274"/>
      <c r="L748" s="275"/>
    </row>
    <row r="749" spans="2:12" ht="27">
      <c r="B749" s="271"/>
      <c r="C749" s="272"/>
      <c r="D749" s="102" t="s">
        <v>44</v>
      </c>
      <c r="E749" s="262">
        <v>11006</v>
      </c>
      <c r="F749" s="262"/>
      <c r="G749" s="262"/>
      <c r="H749" s="262"/>
      <c r="I749" s="262"/>
      <c r="J749" s="262"/>
      <c r="K749" s="262"/>
      <c r="L749" s="262"/>
    </row>
    <row r="750" spans="2:12">
      <c r="B750" s="260"/>
      <c r="C750" s="260"/>
      <c r="D750" s="260"/>
      <c r="E750" s="260"/>
      <c r="F750" s="260"/>
      <c r="G750" s="260"/>
      <c r="H750" s="260"/>
      <c r="I750" s="260"/>
      <c r="J750" s="260"/>
      <c r="K750" s="260"/>
      <c r="L750" s="260"/>
    </row>
    <row r="751" spans="2:12">
      <c r="B751" s="261" t="s">
        <v>45</v>
      </c>
      <c r="C751" s="261"/>
      <c r="D751" s="261"/>
      <c r="E751" s="262" t="s">
        <v>148</v>
      </c>
      <c r="F751" s="262"/>
      <c r="G751" s="262"/>
      <c r="H751" s="262"/>
      <c r="I751" s="262"/>
      <c r="J751" s="262"/>
      <c r="K751" s="262"/>
      <c r="L751" s="262"/>
    </row>
    <row r="753" spans="2:15" ht="72.75" customHeight="1">
      <c r="B753" s="257" t="s">
        <v>50</v>
      </c>
      <c r="C753" s="263" t="s">
        <v>1</v>
      </c>
      <c r="D753" s="263"/>
      <c r="E753" s="257" t="s">
        <v>49</v>
      </c>
      <c r="F753" s="257" t="s">
        <v>3</v>
      </c>
      <c r="G753" s="257"/>
      <c r="H753" s="257"/>
      <c r="I753" s="257" t="s">
        <v>47</v>
      </c>
      <c r="J753" s="257" t="s">
        <v>4</v>
      </c>
      <c r="K753" s="257" t="s">
        <v>5</v>
      </c>
      <c r="L753" s="257" t="s">
        <v>6</v>
      </c>
      <c r="M753" s="257" t="s">
        <v>46</v>
      </c>
      <c r="N753" s="257"/>
      <c r="O753" s="257" t="s">
        <v>7</v>
      </c>
    </row>
    <row r="754" spans="2:15" ht="54">
      <c r="B754" s="257"/>
      <c r="C754" s="103" t="s">
        <v>8</v>
      </c>
      <c r="D754" s="101" t="s">
        <v>0</v>
      </c>
      <c r="E754" s="257"/>
      <c r="F754" s="101" t="s">
        <v>48</v>
      </c>
      <c r="G754" s="101" t="s">
        <v>9</v>
      </c>
      <c r="H754" s="101" t="s">
        <v>10</v>
      </c>
      <c r="I754" s="257"/>
      <c r="J754" s="257"/>
      <c r="K754" s="257"/>
      <c r="L754" s="257"/>
      <c r="M754" s="101" t="s">
        <v>11</v>
      </c>
      <c r="N754" s="101" t="s">
        <v>12</v>
      </c>
      <c r="O754" s="257"/>
    </row>
    <row r="755" spans="2:15">
      <c r="B755" s="105" t="s">
        <v>13</v>
      </c>
      <c r="C755" s="105" t="s">
        <v>14</v>
      </c>
      <c r="D755" s="105" t="s">
        <v>15</v>
      </c>
      <c r="E755" s="105" t="s">
        <v>16</v>
      </c>
      <c r="F755" s="105" t="s">
        <v>17</v>
      </c>
      <c r="G755" s="105" t="s">
        <v>18</v>
      </c>
      <c r="H755" s="105" t="s">
        <v>19</v>
      </c>
      <c r="I755" s="105" t="s">
        <v>20</v>
      </c>
      <c r="J755" s="105" t="s">
        <v>21</v>
      </c>
      <c r="K755" s="105" t="s">
        <v>22</v>
      </c>
      <c r="L755" s="105" t="s">
        <v>23</v>
      </c>
      <c r="M755" s="105" t="s">
        <v>24</v>
      </c>
      <c r="N755" s="105" t="s">
        <v>25</v>
      </c>
      <c r="O755" s="105" t="s">
        <v>26</v>
      </c>
    </row>
    <row r="756" spans="2:15">
      <c r="B756" s="4">
        <v>1100000</v>
      </c>
      <c r="C756" s="5" t="s">
        <v>72</v>
      </c>
      <c r="D756" s="4" t="s">
        <v>28</v>
      </c>
      <c r="E756" s="25">
        <f>E758</f>
        <v>0</v>
      </c>
      <c r="F756" s="25">
        <f t="shared" ref="F756:H756" si="56">F758</f>
        <v>0</v>
      </c>
      <c r="G756" s="183">
        <f>G757</f>
        <v>30250.41</v>
      </c>
      <c r="H756" s="25">
        <f t="shared" si="56"/>
        <v>0</v>
      </c>
      <c r="I756" s="183">
        <f>E756+F756+G756+H756</f>
        <v>30250.41</v>
      </c>
      <c r="J756" s="183">
        <f>J758</f>
        <v>30250.41</v>
      </c>
      <c r="K756" s="183">
        <f t="shared" ref="K756:L756" si="57">K758</f>
        <v>28183.48</v>
      </c>
      <c r="L756" s="183">
        <f t="shared" si="57"/>
        <v>28183.48</v>
      </c>
      <c r="M756" s="10"/>
      <c r="N756" s="10"/>
      <c r="O756" s="10"/>
    </row>
    <row r="757" spans="2:15">
      <c r="B757" s="67">
        <v>1122000</v>
      </c>
      <c r="C757" s="68" t="s">
        <v>194</v>
      </c>
      <c r="D757" s="4" t="s">
        <v>28</v>
      </c>
      <c r="E757" s="25"/>
      <c r="F757" s="10"/>
      <c r="G757" s="183">
        <f>G758</f>
        <v>30250.41</v>
      </c>
      <c r="H757" s="10"/>
      <c r="I757" s="183">
        <f>E757+F757+G757+H757</f>
        <v>30250.41</v>
      </c>
      <c r="J757" s="183">
        <f>J758</f>
        <v>30250.41</v>
      </c>
      <c r="K757" s="183">
        <f t="shared" ref="K757:L757" si="58">K758</f>
        <v>28183.48</v>
      </c>
      <c r="L757" s="183">
        <f t="shared" si="58"/>
        <v>28183.48</v>
      </c>
      <c r="M757" s="10"/>
      <c r="N757" s="10"/>
      <c r="O757" s="10"/>
    </row>
    <row r="758" spans="2:15">
      <c r="B758" s="67">
        <v>1122200</v>
      </c>
      <c r="C758" s="66" t="s">
        <v>86</v>
      </c>
      <c r="D758" s="67">
        <v>422200</v>
      </c>
      <c r="E758" s="25"/>
      <c r="F758" s="10"/>
      <c r="G758" s="183">
        <v>30250.41</v>
      </c>
      <c r="H758" s="10"/>
      <c r="I758" s="183">
        <f>E758+F758+G758+H758</f>
        <v>30250.41</v>
      </c>
      <c r="J758" s="183">
        <v>30250.41</v>
      </c>
      <c r="K758" s="183">
        <v>28183.48</v>
      </c>
      <c r="L758" s="183">
        <v>28183.48</v>
      </c>
      <c r="M758" s="10"/>
      <c r="N758" s="10"/>
      <c r="O758" s="10"/>
    </row>
    <row r="759" spans="2:15">
      <c r="B759" s="4">
        <v>1000000</v>
      </c>
      <c r="C759" s="4" t="s">
        <v>193</v>
      </c>
      <c r="D759" s="4"/>
      <c r="E759" s="25">
        <f>E756</f>
        <v>0</v>
      </c>
      <c r="F759" s="25">
        <f>F756</f>
        <v>0</v>
      </c>
      <c r="G759" s="183">
        <f>G756</f>
        <v>30250.41</v>
      </c>
      <c r="H759" s="25">
        <f>H756</f>
        <v>0</v>
      </c>
      <c r="I759" s="183">
        <f>E759+F759+G759+H759</f>
        <v>30250.41</v>
      </c>
      <c r="J759" s="183">
        <f>J756</f>
        <v>30250.41</v>
      </c>
      <c r="K759" s="183">
        <f>K756</f>
        <v>28183.48</v>
      </c>
      <c r="L759" s="183">
        <f>L756</f>
        <v>28183.48</v>
      </c>
      <c r="M759" s="10"/>
      <c r="N759" s="10"/>
      <c r="O759" s="10"/>
    </row>
    <row r="760" spans="2:15">
      <c r="B760" s="56"/>
      <c r="C760" s="56"/>
      <c r="D760" s="56"/>
      <c r="E760" s="57"/>
      <c r="F760" s="57"/>
      <c r="G760" s="57"/>
      <c r="H760" s="57"/>
      <c r="I760" s="57"/>
      <c r="J760" s="57"/>
      <c r="K760" s="57"/>
      <c r="L760" s="57"/>
      <c r="M760" s="58"/>
      <c r="N760" s="58"/>
      <c r="O760" s="58"/>
    </row>
    <row r="762" spans="2:15" ht="16.5" customHeight="1">
      <c r="C762" s="153" t="s">
        <v>312</v>
      </c>
      <c r="D762" s="258" t="s">
        <v>66</v>
      </c>
      <c r="E762" s="258"/>
      <c r="F762" s="258"/>
      <c r="G762" s="254" t="s">
        <v>67</v>
      </c>
      <c r="H762" s="254"/>
      <c r="J762" s="259" t="s">
        <v>308</v>
      </c>
      <c r="K762" s="259"/>
      <c r="L762" s="259"/>
    </row>
    <row r="763" spans="2:15">
      <c r="C763" s="8"/>
      <c r="D763" s="8"/>
      <c r="E763" s="1"/>
      <c r="G763" s="254" t="s">
        <v>68</v>
      </c>
      <c r="H763" s="254"/>
      <c r="J763" s="254" t="s">
        <v>69</v>
      </c>
      <c r="K763" s="254"/>
      <c r="L763" s="254"/>
    </row>
    <row r="764" spans="2:15">
      <c r="C764" s="100" t="s">
        <v>70</v>
      </c>
      <c r="D764" s="8"/>
      <c r="E764" s="8"/>
      <c r="F764" s="8"/>
      <c r="G764" s="8"/>
      <c r="H764" s="8"/>
      <c r="I764" s="8"/>
    </row>
    <row r="765" spans="2:15" ht="16.5" customHeight="1">
      <c r="C765" s="8"/>
      <c r="D765" s="258" t="s">
        <v>71</v>
      </c>
      <c r="E765" s="258"/>
      <c r="F765" s="258"/>
      <c r="G765" s="254" t="s">
        <v>67</v>
      </c>
      <c r="H765" s="254"/>
      <c r="I765" s="7"/>
      <c r="J765" s="259" t="s">
        <v>212</v>
      </c>
      <c r="K765" s="259"/>
      <c r="L765" s="259"/>
    </row>
    <row r="766" spans="2:15">
      <c r="C766" s="8"/>
      <c r="D766" s="8"/>
      <c r="E766" s="8"/>
      <c r="F766" s="7"/>
      <c r="G766" s="254" t="s">
        <v>68</v>
      </c>
      <c r="H766" s="254"/>
      <c r="I766" s="7"/>
      <c r="J766" s="254" t="s">
        <v>69</v>
      </c>
      <c r="K766" s="254"/>
      <c r="L766" s="254"/>
    </row>
    <row r="767" spans="2:15">
      <c r="C767" s="8"/>
      <c r="D767" s="8"/>
      <c r="E767" s="8"/>
      <c r="F767" s="7"/>
      <c r="G767" s="127"/>
      <c r="H767" s="127"/>
      <c r="I767" s="7"/>
      <c r="J767" s="127"/>
      <c r="K767" s="127"/>
      <c r="L767" s="127"/>
    </row>
    <row r="769" spans="2:14" s="151" customFormat="1"/>
    <row r="770" spans="2:14" s="151" customFormat="1"/>
    <row r="771" spans="2:14" s="151" customFormat="1"/>
    <row r="772" spans="2:14" s="151" customFormat="1"/>
    <row r="773" spans="2:14" s="151" customFormat="1"/>
    <row r="774" spans="2:14" s="151" customFormat="1"/>
    <row r="775" spans="2:14" s="151" customFormat="1"/>
    <row r="776" spans="2:14" s="151" customFormat="1"/>
    <row r="777" spans="2:14" s="151" customFormat="1"/>
    <row r="778" spans="2:14" s="151" customFormat="1"/>
    <row r="779" spans="2:14" s="151" customFormat="1">
      <c r="J779" s="255" t="s">
        <v>122</v>
      </c>
      <c r="K779" s="255"/>
      <c r="L779" s="255"/>
    </row>
    <row r="780" spans="2:14" s="151" customFormat="1">
      <c r="J780" s="202"/>
      <c r="K780" s="202"/>
      <c r="L780" s="202"/>
    </row>
    <row r="781" spans="2:14" s="151" customFormat="1">
      <c r="B781" s="256" t="s">
        <v>120</v>
      </c>
      <c r="C781" s="256"/>
      <c r="D781" s="256"/>
      <c r="E781" s="256"/>
      <c r="F781" s="256"/>
      <c r="G781" s="256"/>
      <c r="H781" s="256"/>
      <c r="I781" s="256"/>
      <c r="J781" s="256"/>
      <c r="K781" s="256"/>
      <c r="L781" s="256"/>
    </row>
    <row r="782" spans="2:14" s="151" customFormat="1">
      <c r="B782" s="256" t="s">
        <v>121</v>
      </c>
      <c r="C782" s="256"/>
      <c r="D782" s="256"/>
      <c r="E782" s="256"/>
      <c r="F782" s="256"/>
      <c r="G782" s="256"/>
      <c r="H782" s="256"/>
      <c r="I782" s="256"/>
      <c r="J782" s="256"/>
      <c r="K782" s="256"/>
      <c r="L782" s="256"/>
    </row>
    <row r="783" spans="2:14" s="151" customFormat="1">
      <c r="B783" s="256" t="s">
        <v>310</v>
      </c>
      <c r="C783" s="256"/>
      <c r="D783" s="256"/>
      <c r="E783" s="256"/>
      <c r="F783" s="256"/>
      <c r="G783" s="256"/>
      <c r="H783" s="256"/>
      <c r="I783" s="256"/>
      <c r="J783" s="256"/>
      <c r="K783" s="256"/>
      <c r="L783" s="256"/>
    </row>
    <row r="784" spans="2:14" s="151" customFormat="1">
      <c r="N784" s="12"/>
    </row>
    <row r="785" spans="2:12" s="151" customFormat="1">
      <c r="B785" s="261" t="s">
        <v>29</v>
      </c>
      <c r="C785" s="261"/>
      <c r="D785" s="206" t="s">
        <v>30</v>
      </c>
      <c r="E785" s="262" t="s">
        <v>144</v>
      </c>
      <c r="F785" s="262"/>
      <c r="G785" s="262"/>
      <c r="H785" s="262"/>
      <c r="I785" s="262"/>
      <c r="J785" s="262"/>
      <c r="K785" s="262"/>
      <c r="L785" s="262"/>
    </row>
    <row r="786" spans="2:12" s="151" customFormat="1">
      <c r="B786" s="261"/>
      <c r="C786" s="261"/>
      <c r="D786" s="206" t="s">
        <v>31</v>
      </c>
      <c r="E786" s="262">
        <v>104021</v>
      </c>
      <c r="F786" s="262"/>
      <c r="G786" s="262"/>
      <c r="H786" s="262"/>
      <c r="I786" s="262"/>
      <c r="J786" s="262"/>
      <c r="K786" s="262"/>
      <c r="L786" s="262"/>
    </row>
    <row r="787" spans="2:12" s="151" customFormat="1">
      <c r="B787" s="260"/>
      <c r="C787" s="260"/>
      <c r="D787" s="260"/>
      <c r="E787" s="260"/>
      <c r="F787" s="260"/>
      <c r="G787" s="260"/>
      <c r="H787" s="260"/>
      <c r="I787" s="260"/>
      <c r="J787" s="260"/>
      <c r="K787" s="260"/>
      <c r="L787" s="260"/>
    </row>
    <row r="788" spans="2:12" s="151" customFormat="1">
      <c r="B788" s="261" t="s">
        <v>32</v>
      </c>
      <c r="C788" s="261"/>
      <c r="D788" s="206" t="s">
        <v>30</v>
      </c>
      <c r="E788" s="262" t="s">
        <v>144</v>
      </c>
      <c r="F788" s="262"/>
      <c r="G788" s="262"/>
      <c r="H788" s="262"/>
      <c r="I788" s="262"/>
      <c r="J788" s="262"/>
      <c r="K788" s="262"/>
      <c r="L788" s="262"/>
    </row>
    <row r="789" spans="2:12" s="151" customFormat="1">
      <c r="B789" s="261"/>
      <c r="C789" s="261"/>
      <c r="D789" s="206" t="s">
        <v>31</v>
      </c>
      <c r="E789" s="262">
        <v>104021</v>
      </c>
      <c r="F789" s="262"/>
      <c r="G789" s="262"/>
      <c r="H789" s="262"/>
      <c r="I789" s="262"/>
      <c r="J789" s="262"/>
      <c r="K789" s="262"/>
      <c r="L789" s="262"/>
    </row>
    <row r="790" spans="2:12" s="151" customFormat="1">
      <c r="B790" s="264"/>
      <c r="C790" s="264"/>
      <c r="D790" s="264"/>
      <c r="E790" s="264"/>
      <c r="F790" s="264"/>
      <c r="G790" s="264"/>
      <c r="H790" s="264"/>
      <c r="I790" s="264"/>
      <c r="J790" s="264"/>
      <c r="K790" s="264"/>
      <c r="L790" s="264"/>
    </row>
    <row r="791" spans="2:12" s="151" customFormat="1">
      <c r="B791" s="261" t="s">
        <v>33</v>
      </c>
      <c r="C791" s="261"/>
      <c r="D791" s="261"/>
      <c r="E791" s="262" t="s">
        <v>144</v>
      </c>
      <c r="F791" s="262"/>
      <c r="G791" s="262"/>
      <c r="H791" s="262"/>
      <c r="I791" s="262"/>
      <c r="J791" s="262"/>
      <c r="K791" s="262"/>
      <c r="L791" s="262"/>
    </row>
    <row r="792" spans="2:12" s="151" customFormat="1">
      <c r="B792" s="260"/>
      <c r="C792" s="260"/>
      <c r="D792" s="260"/>
      <c r="E792" s="260"/>
      <c r="F792" s="260"/>
      <c r="G792" s="260"/>
      <c r="H792" s="260"/>
      <c r="I792" s="260"/>
      <c r="J792" s="260"/>
      <c r="K792" s="260"/>
      <c r="L792" s="260"/>
    </row>
    <row r="793" spans="2:12" s="151" customFormat="1">
      <c r="B793" s="261" t="s">
        <v>34</v>
      </c>
      <c r="C793" s="261"/>
      <c r="D793" s="261"/>
      <c r="E793" s="262">
        <v>1006</v>
      </c>
      <c r="F793" s="262"/>
      <c r="G793" s="262"/>
      <c r="H793" s="262"/>
      <c r="I793" s="262"/>
      <c r="J793" s="262"/>
      <c r="K793" s="262"/>
      <c r="L793" s="262"/>
    </row>
    <row r="794" spans="2:12" s="151" customFormat="1">
      <c r="B794" s="264"/>
      <c r="C794" s="264"/>
      <c r="D794" s="264"/>
      <c r="E794" s="264"/>
      <c r="F794" s="264"/>
      <c r="G794" s="264"/>
      <c r="H794" s="264"/>
      <c r="I794" s="264"/>
      <c r="J794" s="264"/>
      <c r="K794" s="264"/>
      <c r="L794" s="264"/>
    </row>
    <row r="795" spans="2:12" s="151" customFormat="1">
      <c r="B795" s="261" t="s">
        <v>35</v>
      </c>
      <c r="C795" s="261"/>
      <c r="D795" s="261"/>
      <c r="E795" s="262">
        <v>1</v>
      </c>
      <c r="F795" s="262"/>
      <c r="G795" s="262"/>
      <c r="H795" s="262"/>
      <c r="I795" s="262"/>
      <c r="J795" s="262"/>
      <c r="K795" s="262"/>
      <c r="L795" s="262"/>
    </row>
    <row r="796" spans="2:12" s="151" customFormat="1">
      <c r="B796" s="260"/>
      <c r="C796" s="260"/>
      <c r="D796" s="260"/>
      <c r="E796" s="260"/>
      <c r="F796" s="260"/>
      <c r="G796" s="260"/>
      <c r="H796" s="260"/>
      <c r="I796" s="260"/>
      <c r="J796" s="260"/>
      <c r="K796" s="260"/>
      <c r="L796" s="260"/>
    </row>
    <row r="797" spans="2:12" s="151" customFormat="1">
      <c r="B797" s="265" t="s">
        <v>36</v>
      </c>
      <c r="C797" s="265"/>
      <c r="D797" s="206" t="s">
        <v>37</v>
      </c>
      <c r="E797" s="266" t="s">
        <v>142</v>
      </c>
      <c r="F797" s="266"/>
      <c r="G797" s="266"/>
      <c r="H797" s="266"/>
      <c r="I797" s="266"/>
      <c r="J797" s="266"/>
      <c r="K797" s="266"/>
      <c r="L797" s="266"/>
    </row>
    <row r="798" spans="2:12" s="151" customFormat="1">
      <c r="B798" s="265"/>
      <c r="C798" s="265"/>
      <c r="D798" s="206" t="s">
        <v>38</v>
      </c>
      <c r="E798" s="266" t="s">
        <v>202</v>
      </c>
      <c r="F798" s="266"/>
      <c r="G798" s="266"/>
      <c r="H798" s="266"/>
      <c r="I798" s="266"/>
      <c r="J798" s="266"/>
      <c r="K798" s="266"/>
      <c r="L798" s="266"/>
    </row>
    <row r="799" spans="2:12" s="151" customFormat="1">
      <c r="B799" s="265"/>
      <c r="C799" s="265"/>
      <c r="D799" s="206" t="s">
        <v>39</v>
      </c>
      <c r="E799" s="266" t="s">
        <v>142</v>
      </c>
      <c r="F799" s="266"/>
      <c r="G799" s="266"/>
      <c r="H799" s="266"/>
      <c r="I799" s="266"/>
      <c r="J799" s="266"/>
      <c r="K799" s="266"/>
      <c r="L799" s="266"/>
    </row>
    <row r="800" spans="2:12" s="151" customFormat="1">
      <c r="B800" s="260"/>
      <c r="C800" s="260"/>
      <c r="D800" s="260"/>
      <c r="E800" s="260"/>
      <c r="F800" s="260"/>
      <c r="G800" s="260"/>
      <c r="H800" s="260"/>
      <c r="I800" s="260"/>
      <c r="J800" s="260"/>
      <c r="K800" s="260"/>
      <c r="L800" s="260"/>
    </row>
    <row r="801" spans="2:15" s="151" customFormat="1" ht="27">
      <c r="B801" s="267" t="s">
        <v>40</v>
      </c>
      <c r="C801" s="268"/>
      <c r="D801" s="206" t="s">
        <v>41</v>
      </c>
      <c r="E801" s="273" t="s">
        <v>201</v>
      </c>
      <c r="F801" s="274"/>
      <c r="G801" s="274"/>
      <c r="H801" s="274"/>
      <c r="I801" s="274"/>
      <c r="J801" s="274"/>
      <c r="K801" s="274"/>
      <c r="L801" s="275"/>
    </row>
    <row r="802" spans="2:15" s="151" customFormat="1" ht="27">
      <c r="B802" s="269"/>
      <c r="C802" s="270"/>
      <c r="D802" s="206" t="s">
        <v>42</v>
      </c>
      <c r="E802" s="262">
        <v>1006</v>
      </c>
      <c r="F802" s="262"/>
      <c r="G802" s="262"/>
      <c r="H802" s="262"/>
      <c r="I802" s="262"/>
      <c r="J802" s="262"/>
      <c r="K802" s="262"/>
      <c r="L802" s="262"/>
    </row>
    <row r="803" spans="2:15" s="151" customFormat="1" ht="27">
      <c r="B803" s="269"/>
      <c r="C803" s="270"/>
      <c r="D803" s="206" t="s">
        <v>43</v>
      </c>
      <c r="E803" s="273" t="s">
        <v>221</v>
      </c>
      <c r="F803" s="274"/>
      <c r="G803" s="274"/>
      <c r="H803" s="274"/>
      <c r="I803" s="274"/>
      <c r="J803" s="274"/>
      <c r="K803" s="274"/>
      <c r="L803" s="275"/>
    </row>
    <row r="804" spans="2:15" s="151" customFormat="1" ht="27">
      <c r="B804" s="271"/>
      <c r="C804" s="272"/>
      <c r="D804" s="206" t="s">
        <v>44</v>
      </c>
      <c r="E804" s="262">
        <v>13001</v>
      </c>
      <c r="F804" s="262"/>
      <c r="G804" s="262"/>
      <c r="H804" s="262"/>
      <c r="I804" s="262"/>
      <c r="J804" s="262"/>
      <c r="K804" s="262"/>
      <c r="L804" s="262"/>
    </row>
    <row r="805" spans="2:15" s="151" customFormat="1">
      <c r="B805" s="260"/>
      <c r="C805" s="260"/>
      <c r="D805" s="260"/>
      <c r="E805" s="260"/>
      <c r="F805" s="260"/>
      <c r="G805" s="260"/>
      <c r="H805" s="260"/>
      <c r="I805" s="260"/>
      <c r="J805" s="260"/>
      <c r="K805" s="260"/>
      <c r="L805" s="260"/>
    </row>
    <row r="806" spans="2:15" s="151" customFormat="1">
      <c r="B806" s="261" t="s">
        <v>45</v>
      </c>
      <c r="C806" s="261"/>
      <c r="D806" s="261"/>
      <c r="E806" s="262" t="s">
        <v>148</v>
      </c>
      <c r="F806" s="262"/>
      <c r="G806" s="262"/>
      <c r="H806" s="262"/>
      <c r="I806" s="262"/>
      <c r="J806" s="262"/>
      <c r="K806" s="262"/>
      <c r="L806" s="262"/>
    </row>
    <row r="807" spans="2:15" s="151" customFormat="1"/>
    <row r="808" spans="2:15" s="151" customFormat="1" ht="54" customHeight="1">
      <c r="B808" s="257" t="s">
        <v>50</v>
      </c>
      <c r="C808" s="263" t="s">
        <v>1</v>
      </c>
      <c r="D808" s="263"/>
      <c r="E808" s="257" t="s">
        <v>49</v>
      </c>
      <c r="F808" s="257" t="s">
        <v>3</v>
      </c>
      <c r="G808" s="257"/>
      <c r="H808" s="257"/>
      <c r="I808" s="257" t="s">
        <v>47</v>
      </c>
      <c r="J808" s="257" t="s">
        <v>4</v>
      </c>
      <c r="K808" s="257" t="s">
        <v>5</v>
      </c>
      <c r="L808" s="257" t="s">
        <v>6</v>
      </c>
      <c r="M808" s="257" t="s">
        <v>46</v>
      </c>
      <c r="N808" s="257"/>
      <c r="O808" s="257" t="s">
        <v>7</v>
      </c>
    </row>
    <row r="809" spans="2:15" s="151" customFormat="1" ht="72" customHeight="1">
      <c r="B809" s="257"/>
      <c r="C809" s="205" t="s">
        <v>8</v>
      </c>
      <c r="D809" s="203" t="s">
        <v>0</v>
      </c>
      <c r="E809" s="257"/>
      <c r="F809" s="203" t="s">
        <v>48</v>
      </c>
      <c r="G809" s="203" t="s">
        <v>9</v>
      </c>
      <c r="H809" s="203" t="s">
        <v>10</v>
      </c>
      <c r="I809" s="257"/>
      <c r="J809" s="257"/>
      <c r="K809" s="257"/>
      <c r="L809" s="257"/>
      <c r="M809" s="203" t="s">
        <v>11</v>
      </c>
      <c r="N809" s="203" t="s">
        <v>12</v>
      </c>
      <c r="O809" s="257"/>
    </row>
    <row r="810" spans="2:15" s="151" customFormat="1">
      <c r="B810" s="207" t="s">
        <v>13</v>
      </c>
      <c r="C810" s="207" t="s">
        <v>14</v>
      </c>
      <c r="D810" s="207" t="s">
        <v>15</v>
      </c>
      <c r="E810" s="207" t="s">
        <v>16</v>
      </c>
      <c r="F810" s="207" t="s">
        <v>17</v>
      </c>
      <c r="G810" s="207" t="s">
        <v>18</v>
      </c>
      <c r="H810" s="207" t="s">
        <v>19</v>
      </c>
      <c r="I810" s="207" t="s">
        <v>20</v>
      </c>
      <c r="J810" s="207" t="s">
        <v>21</v>
      </c>
      <c r="K810" s="207" t="s">
        <v>22</v>
      </c>
      <c r="L810" s="207" t="s">
        <v>23</v>
      </c>
      <c r="M810" s="207" t="s">
        <v>24</v>
      </c>
      <c r="N810" s="207" t="s">
        <v>25</v>
      </c>
      <c r="O810" s="207" t="s">
        <v>26</v>
      </c>
    </row>
    <row r="811" spans="2:15" s="151" customFormat="1">
      <c r="B811" s="4">
        <v>1100000</v>
      </c>
      <c r="C811" s="5" t="s">
        <v>72</v>
      </c>
      <c r="D811" s="4" t="s">
        <v>28</v>
      </c>
      <c r="E811" s="184">
        <f>E812+E815</f>
        <v>213844074.90000001</v>
      </c>
      <c r="F811" s="184">
        <f t="shared" ref="F811:H811" si="59">F812+F815</f>
        <v>0</v>
      </c>
      <c r="G811" s="192">
        <f t="shared" si="59"/>
        <v>-14950000</v>
      </c>
      <c r="H811" s="192">
        <f t="shared" si="59"/>
        <v>-100000</v>
      </c>
      <c r="I811" s="184">
        <f>E811+F811+G811+H811</f>
        <v>198794074.90000001</v>
      </c>
      <c r="J811" s="184">
        <f>J812+J815</f>
        <v>198311952.50999999</v>
      </c>
      <c r="K811" s="184">
        <f t="shared" ref="K811:L811" si="60">K812+K815</f>
        <v>198311952.50999999</v>
      </c>
      <c r="L811" s="184">
        <f t="shared" si="60"/>
        <v>198311952.50999999</v>
      </c>
      <c r="M811" s="152"/>
      <c r="N811" s="152"/>
      <c r="O811" s="152"/>
    </row>
    <row r="812" spans="2:15" s="151" customFormat="1">
      <c r="B812" s="4">
        <v>1130000</v>
      </c>
      <c r="C812" s="5" t="s">
        <v>274</v>
      </c>
      <c r="D812" s="4" t="s">
        <v>28</v>
      </c>
      <c r="E812" s="184">
        <v>131788563</v>
      </c>
      <c r="F812" s="184"/>
      <c r="G812" s="192">
        <v>-5750000</v>
      </c>
      <c r="H812" s="192">
        <v>-100000</v>
      </c>
      <c r="I812" s="184">
        <f>E812+F812+G812+H812</f>
        <v>125938563</v>
      </c>
      <c r="J812" s="184">
        <f>J813</f>
        <v>125931893.98</v>
      </c>
      <c r="K812" s="184">
        <f t="shared" ref="K812:L812" si="61">K813</f>
        <v>125931893.98</v>
      </c>
      <c r="L812" s="184">
        <f t="shared" si="61"/>
        <v>125931893.98</v>
      </c>
      <c r="M812" s="152"/>
      <c r="N812" s="152"/>
      <c r="O812" s="152"/>
    </row>
    <row r="813" spans="2:15" s="151" customFormat="1">
      <c r="B813" s="4">
        <v>1130100</v>
      </c>
      <c r="C813" s="5" t="s">
        <v>105</v>
      </c>
      <c r="D813" s="4">
        <v>441100</v>
      </c>
      <c r="E813" s="184"/>
      <c r="F813" s="184"/>
      <c r="G813" s="192"/>
      <c r="H813" s="184"/>
      <c r="I813" s="184">
        <f>E813+F813+G813+H813</f>
        <v>0</v>
      </c>
      <c r="J813" s="184">
        <v>125931893.98</v>
      </c>
      <c r="K813" s="184">
        <v>125931893.98</v>
      </c>
      <c r="L813" s="184">
        <v>125931893.98</v>
      </c>
      <c r="M813" s="152"/>
      <c r="N813" s="152"/>
      <c r="O813" s="152"/>
    </row>
    <row r="814" spans="2:15" s="151" customFormat="1" ht="11.25" customHeight="1">
      <c r="B814" s="4">
        <v>1130200</v>
      </c>
      <c r="C814" s="5" t="s">
        <v>106</v>
      </c>
      <c r="D814" s="4">
        <v>441200</v>
      </c>
      <c r="E814" s="184"/>
      <c r="F814" s="184"/>
      <c r="G814" s="184"/>
      <c r="H814" s="184"/>
      <c r="I814" s="184">
        <f t="shared" ref="I814:I815" si="62">E814+F814+G814+H814+I816</f>
        <v>0</v>
      </c>
      <c r="J814" s="184"/>
      <c r="K814" s="184"/>
      <c r="L814" s="184"/>
      <c r="M814" s="152"/>
      <c r="N814" s="152"/>
      <c r="O814" s="152"/>
    </row>
    <row r="815" spans="2:15" s="151" customFormat="1" ht="15" customHeight="1">
      <c r="B815" s="4">
        <v>1132000</v>
      </c>
      <c r="C815" s="5" t="s">
        <v>273</v>
      </c>
      <c r="D815" s="4"/>
      <c r="E815" s="184">
        <v>82055511.900000006</v>
      </c>
      <c r="F815" s="184"/>
      <c r="G815" s="192">
        <v>-9200000</v>
      </c>
      <c r="H815" s="192"/>
      <c r="I815" s="184">
        <f t="shared" si="62"/>
        <v>72855511.900000006</v>
      </c>
      <c r="J815" s="184">
        <f>J816+J817</f>
        <v>72380058.530000001</v>
      </c>
      <c r="K815" s="184">
        <f t="shared" ref="K815:L815" si="63">K816+K817</f>
        <v>72380058.530000001</v>
      </c>
      <c r="L815" s="184">
        <f t="shared" si="63"/>
        <v>72380058.530000001</v>
      </c>
      <c r="M815" s="152"/>
      <c r="N815" s="152"/>
      <c r="O815" s="152"/>
    </row>
    <row r="816" spans="2:15" s="151" customFormat="1" ht="15.75" customHeight="1">
      <c r="B816" s="4">
        <v>1130300</v>
      </c>
      <c r="C816" s="5" t="s">
        <v>107</v>
      </c>
      <c r="D816" s="4">
        <v>442100</v>
      </c>
      <c r="E816" s="184"/>
      <c r="F816" s="184"/>
      <c r="G816" s="184"/>
      <c r="H816" s="184"/>
      <c r="I816" s="184">
        <f>E816+F816+G816+H816</f>
        <v>0</v>
      </c>
      <c r="J816" s="184">
        <v>37361572.5</v>
      </c>
      <c r="K816" s="184">
        <v>37361572.5</v>
      </c>
      <c r="L816" s="184">
        <v>37361572.5</v>
      </c>
      <c r="M816" s="152"/>
      <c r="N816" s="152"/>
      <c r="O816" s="152"/>
    </row>
    <row r="817" spans="2:15" s="151" customFormat="1">
      <c r="B817" s="4">
        <v>1130400</v>
      </c>
      <c r="C817" s="5" t="s">
        <v>108</v>
      </c>
      <c r="D817" s="4">
        <v>442200</v>
      </c>
      <c r="E817" s="184"/>
      <c r="F817" s="184"/>
      <c r="G817" s="192"/>
      <c r="H817" s="192"/>
      <c r="I817" s="184">
        <f>E817+F817+G817+H817</f>
        <v>0</v>
      </c>
      <c r="J817" s="184">
        <v>35018486.030000001</v>
      </c>
      <c r="K817" s="184">
        <v>35018486.030000001</v>
      </c>
      <c r="L817" s="184">
        <v>35018486.030000001</v>
      </c>
      <c r="M817" s="152"/>
      <c r="N817" s="152"/>
      <c r="O817" s="152"/>
    </row>
    <row r="818" spans="2:15" s="151" customFormat="1">
      <c r="B818" s="4">
        <v>1000000</v>
      </c>
      <c r="C818" s="4" t="s">
        <v>192</v>
      </c>
      <c r="D818" s="4"/>
      <c r="E818" s="184">
        <f>E811</f>
        <v>213844074.90000001</v>
      </c>
      <c r="F818" s="184"/>
      <c r="G818" s="192">
        <f t="shared" ref="G818:H818" si="64">G811</f>
        <v>-14950000</v>
      </c>
      <c r="H818" s="192">
        <f t="shared" si="64"/>
        <v>-100000</v>
      </c>
      <c r="I818" s="184">
        <f>E818+F818+G818+H818</f>
        <v>198794074.90000001</v>
      </c>
      <c r="J818" s="184">
        <f>J812+J815</f>
        <v>198311952.50999999</v>
      </c>
      <c r="K818" s="184">
        <f t="shared" ref="K818:L818" si="65">K812+K815</f>
        <v>198311952.50999999</v>
      </c>
      <c r="L818" s="184">
        <f t="shared" si="65"/>
        <v>198311952.50999999</v>
      </c>
      <c r="M818" s="152"/>
      <c r="N818" s="152"/>
      <c r="O818" s="152"/>
    </row>
    <row r="819" spans="2:15" s="151" customFormat="1">
      <c r="B819" s="56"/>
      <c r="C819" s="56"/>
      <c r="D819" s="56"/>
      <c r="E819" s="212"/>
      <c r="F819" s="212"/>
      <c r="G819" s="213"/>
      <c r="H819" s="213"/>
      <c r="I819" s="212"/>
      <c r="J819" s="212"/>
      <c r="K819" s="212"/>
      <c r="L819" s="212"/>
      <c r="M819" s="58"/>
      <c r="N819" s="58"/>
      <c r="O819" s="58"/>
    </row>
    <row r="820" spans="2:15" s="151" customFormat="1">
      <c r="I820" s="195"/>
    </row>
    <row r="821" spans="2:15" s="151" customFormat="1" ht="16.5" customHeight="1">
      <c r="C821" s="153" t="s">
        <v>312</v>
      </c>
      <c r="D821" s="258" t="s">
        <v>66</v>
      </c>
      <c r="E821" s="258"/>
      <c r="F821" s="258"/>
      <c r="G821" s="254" t="s">
        <v>67</v>
      </c>
      <c r="H821" s="254"/>
      <c r="J821" s="259" t="s">
        <v>308</v>
      </c>
      <c r="K821" s="259"/>
      <c r="L821" s="259"/>
    </row>
    <row r="822" spans="2:15" s="151" customFormat="1" ht="15" customHeight="1">
      <c r="C822" s="8"/>
      <c r="D822" s="8"/>
      <c r="E822" s="1"/>
      <c r="G822" s="254" t="s">
        <v>68</v>
      </c>
      <c r="H822" s="254"/>
      <c r="J822" s="254" t="s">
        <v>69</v>
      </c>
      <c r="K822" s="254"/>
      <c r="L822" s="254"/>
    </row>
    <row r="823" spans="2:15" s="151" customFormat="1" ht="15" customHeight="1">
      <c r="C823" s="201" t="s">
        <v>70</v>
      </c>
      <c r="D823" s="8"/>
      <c r="E823" s="8"/>
      <c r="F823" s="8"/>
      <c r="G823" s="8"/>
      <c r="H823" s="8"/>
      <c r="I823" s="8"/>
    </row>
    <row r="824" spans="2:15" s="151" customFormat="1" ht="13.5" customHeight="1">
      <c r="C824" s="8"/>
      <c r="D824" s="258" t="s">
        <v>71</v>
      </c>
      <c r="E824" s="258"/>
      <c r="F824" s="258"/>
      <c r="G824" s="254" t="s">
        <v>67</v>
      </c>
      <c r="H824" s="254"/>
      <c r="I824" s="7"/>
      <c r="J824" s="259" t="s">
        <v>212</v>
      </c>
      <c r="K824" s="259"/>
      <c r="L824" s="259"/>
    </row>
    <row r="825" spans="2:15" s="151" customFormat="1">
      <c r="C825" s="8"/>
      <c r="D825" s="8"/>
      <c r="E825" s="8"/>
      <c r="F825" s="7"/>
      <c r="G825" s="254" t="s">
        <v>68</v>
      </c>
      <c r="H825" s="254"/>
      <c r="I825" s="7"/>
      <c r="J825" s="254" t="s">
        <v>69</v>
      </c>
      <c r="K825" s="254"/>
      <c r="L825" s="254"/>
    </row>
    <row r="826" spans="2:15" s="151" customFormat="1">
      <c r="C826" s="8"/>
      <c r="D826" s="8"/>
      <c r="E826" s="8"/>
      <c r="F826" s="7"/>
      <c r="G826" s="201"/>
      <c r="H826" s="201"/>
      <c r="I826" s="7"/>
      <c r="J826" s="201"/>
      <c r="K826" s="201"/>
      <c r="L826" s="201"/>
    </row>
    <row r="827" spans="2:15" s="151" customFormat="1">
      <c r="C827" s="8"/>
      <c r="D827" s="8"/>
      <c r="E827" s="8"/>
      <c r="F827" s="7"/>
      <c r="G827" s="253"/>
      <c r="H827" s="253"/>
      <c r="I827" s="7"/>
      <c r="J827" s="253"/>
      <c r="K827" s="253"/>
      <c r="L827" s="253"/>
    </row>
    <row r="828" spans="2:15" s="151" customFormat="1">
      <c r="C828" s="8"/>
      <c r="D828" s="8"/>
      <c r="E828" s="8"/>
      <c r="F828" s="7"/>
      <c r="G828" s="253"/>
      <c r="H828" s="253"/>
      <c r="I828" s="7"/>
      <c r="J828" s="253"/>
      <c r="K828" s="253"/>
      <c r="L828" s="253"/>
    </row>
    <row r="829" spans="2:15" s="151" customFormat="1">
      <c r="C829" s="8"/>
      <c r="D829" s="8"/>
      <c r="E829" s="8"/>
      <c r="F829" s="7"/>
      <c r="G829" s="253"/>
      <c r="H829" s="253"/>
      <c r="I829" s="7"/>
      <c r="J829" s="253"/>
      <c r="K829" s="253"/>
      <c r="L829" s="253"/>
    </row>
    <row r="830" spans="2:15" s="151" customFormat="1">
      <c r="C830" s="8"/>
      <c r="D830" s="8"/>
      <c r="E830" s="8"/>
      <c r="F830" s="7"/>
      <c r="G830" s="253"/>
      <c r="H830" s="253"/>
      <c r="I830" s="7"/>
      <c r="J830" s="253"/>
      <c r="K830" s="253"/>
      <c r="L830" s="253"/>
    </row>
    <row r="831" spans="2:15" s="151" customFormat="1">
      <c r="C831" s="8"/>
      <c r="D831" s="8"/>
      <c r="E831" s="8"/>
      <c r="F831" s="7"/>
      <c r="G831" s="253"/>
      <c r="H831" s="253"/>
      <c r="I831" s="7"/>
      <c r="J831" s="253"/>
      <c r="K831" s="253"/>
      <c r="L831" s="253"/>
    </row>
    <row r="832" spans="2:15" s="151" customFormat="1">
      <c r="C832" s="8"/>
      <c r="D832" s="8"/>
      <c r="E832" s="8"/>
      <c r="F832" s="7"/>
      <c r="G832" s="253"/>
      <c r="H832" s="253"/>
      <c r="I832" s="7"/>
      <c r="J832" s="253"/>
      <c r="K832" s="253"/>
      <c r="L832" s="253"/>
    </row>
    <row r="833" spans="2:14" s="151" customFormat="1">
      <c r="C833" s="8"/>
      <c r="D833" s="8"/>
      <c r="E833" s="8"/>
      <c r="F833" s="7"/>
      <c r="G833" s="253"/>
      <c r="H833" s="253"/>
      <c r="I833" s="7"/>
      <c r="J833" s="253"/>
      <c r="K833" s="253"/>
      <c r="L833" s="253"/>
    </row>
    <row r="834" spans="2:14" s="151" customFormat="1">
      <c r="C834" s="8"/>
      <c r="D834" s="8"/>
      <c r="E834" s="8"/>
      <c r="F834" s="7"/>
      <c r="G834" s="253"/>
      <c r="H834" s="253"/>
      <c r="I834" s="7"/>
      <c r="J834" s="253"/>
      <c r="K834" s="253"/>
      <c r="L834" s="253"/>
    </row>
    <row r="835" spans="2:14" s="151" customFormat="1">
      <c r="J835" s="255" t="s">
        <v>122</v>
      </c>
      <c r="K835" s="255"/>
      <c r="L835" s="255"/>
    </row>
    <row r="836" spans="2:14" s="151" customFormat="1">
      <c r="J836" s="202"/>
      <c r="K836" s="202"/>
      <c r="L836" s="202"/>
    </row>
    <row r="837" spans="2:14" s="151" customFormat="1">
      <c r="B837" s="256" t="s">
        <v>120</v>
      </c>
      <c r="C837" s="256"/>
      <c r="D837" s="256"/>
      <c r="E837" s="256"/>
      <c r="F837" s="256"/>
      <c r="G837" s="256"/>
      <c r="H837" s="256"/>
      <c r="I837" s="256"/>
      <c r="J837" s="256"/>
      <c r="K837" s="256"/>
      <c r="L837" s="256"/>
    </row>
    <row r="838" spans="2:14" s="151" customFormat="1">
      <c r="B838" s="256" t="s">
        <v>121</v>
      </c>
      <c r="C838" s="256"/>
      <c r="D838" s="256"/>
      <c r="E838" s="256"/>
      <c r="F838" s="256"/>
      <c r="G838" s="256"/>
      <c r="H838" s="256"/>
      <c r="I838" s="256"/>
      <c r="J838" s="256"/>
      <c r="K838" s="256"/>
      <c r="L838" s="256"/>
    </row>
    <row r="839" spans="2:14" s="151" customFormat="1">
      <c r="B839" s="256" t="s">
        <v>310</v>
      </c>
      <c r="C839" s="256"/>
      <c r="D839" s="256"/>
      <c r="E839" s="256"/>
      <c r="F839" s="256"/>
      <c r="G839" s="256"/>
      <c r="H839" s="256"/>
      <c r="I839" s="256"/>
      <c r="J839" s="256"/>
      <c r="K839" s="256"/>
      <c r="L839" s="256"/>
    </row>
    <row r="840" spans="2:14" s="151" customFormat="1">
      <c r="N840" s="12"/>
    </row>
    <row r="841" spans="2:14" s="151" customFormat="1" ht="16.5" customHeight="1">
      <c r="B841" s="261" t="s">
        <v>29</v>
      </c>
      <c r="C841" s="261"/>
      <c r="D841" s="206" t="s">
        <v>30</v>
      </c>
      <c r="E841" s="262" t="s">
        <v>144</v>
      </c>
      <c r="F841" s="262"/>
      <c r="G841" s="262"/>
      <c r="H841" s="262"/>
      <c r="I841" s="262"/>
      <c r="J841" s="262"/>
      <c r="K841" s="262"/>
      <c r="L841" s="262"/>
    </row>
    <row r="842" spans="2:14" s="151" customFormat="1">
      <c r="B842" s="261"/>
      <c r="C842" s="261"/>
      <c r="D842" s="206" t="s">
        <v>31</v>
      </c>
      <c r="E842" s="262">
        <v>104021</v>
      </c>
      <c r="F842" s="262"/>
      <c r="G842" s="262"/>
      <c r="H842" s="262"/>
      <c r="I842" s="262"/>
      <c r="J842" s="262"/>
      <c r="K842" s="262"/>
      <c r="L842" s="262"/>
    </row>
    <row r="843" spans="2:14" s="151" customFormat="1">
      <c r="B843" s="260"/>
      <c r="C843" s="260"/>
      <c r="D843" s="260"/>
      <c r="E843" s="260"/>
      <c r="F843" s="260"/>
      <c r="G843" s="260"/>
      <c r="H843" s="260"/>
      <c r="I843" s="260"/>
      <c r="J843" s="260"/>
      <c r="K843" s="260"/>
      <c r="L843" s="260"/>
    </row>
    <row r="844" spans="2:14" s="151" customFormat="1" ht="16.5" customHeight="1">
      <c r="B844" s="261" t="s">
        <v>32</v>
      </c>
      <c r="C844" s="261"/>
      <c r="D844" s="206" t="s">
        <v>30</v>
      </c>
      <c r="E844" s="262" t="s">
        <v>144</v>
      </c>
      <c r="F844" s="262"/>
      <c r="G844" s="262"/>
      <c r="H844" s="262"/>
      <c r="I844" s="262"/>
      <c r="J844" s="262"/>
      <c r="K844" s="262"/>
      <c r="L844" s="262"/>
    </row>
    <row r="845" spans="2:14" s="151" customFormat="1">
      <c r="B845" s="261"/>
      <c r="C845" s="261"/>
      <c r="D845" s="206" t="s">
        <v>31</v>
      </c>
      <c r="E845" s="262">
        <v>104021</v>
      </c>
      <c r="F845" s="262"/>
      <c r="G845" s="262"/>
      <c r="H845" s="262"/>
      <c r="I845" s="262"/>
      <c r="J845" s="262"/>
      <c r="K845" s="262"/>
      <c r="L845" s="262"/>
    </row>
    <row r="846" spans="2:14" s="151" customFormat="1">
      <c r="B846" s="264"/>
      <c r="C846" s="264"/>
      <c r="D846" s="264"/>
      <c r="E846" s="264"/>
      <c r="F846" s="264"/>
      <c r="G846" s="264"/>
      <c r="H846" s="264"/>
      <c r="I846" s="264"/>
      <c r="J846" s="264"/>
      <c r="K846" s="264"/>
      <c r="L846" s="264"/>
    </row>
    <row r="847" spans="2:14" s="151" customFormat="1" ht="16.5" customHeight="1">
      <c r="B847" s="261" t="s">
        <v>33</v>
      </c>
      <c r="C847" s="261"/>
      <c r="D847" s="261"/>
      <c r="E847" s="262" t="s">
        <v>144</v>
      </c>
      <c r="F847" s="262"/>
      <c r="G847" s="262"/>
      <c r="H847" s="262"/>
      <c r="I847" s="262"/>
      <c r="J847" s="262"/>
      <c r="K847" s="262"/>
      <c r="L847" s="262"/>
    </row>
    <row r="848" spans="2:14" s="151" customFormat="1">
      <c r="B848" s="260"/>
      <c r="C848" s="260"/>
      <c r="D848" s="260"/>
      <c r="E848" s="260"/>
      <c r="F848" s="260"/>
      <c r="G848" s="260"/>
      <c r="H848" s="260"/>
      <c r="I848" s="260"/>
      <c r="J848" s="260"/>
      <c r="K848" s="260"/>
      <c r="L848" s="260"/>
    </row>
    <row r="849" spans="2:15" s="151" customFormat="1" ht="16.5" customHeight="1">
      <c r="B849" s="261" t="s">
        <v>34</v>
      </c>
      <c r="C849" s="261"/>
      <c r="D849" s="261"/>
      <c r="E849" s="262">
        <v>1006</v>
      </c>
      <c r="F849" s="262"/>
      <c r="G849" s="262"/>
      <c r="H849" s="262"/>
      <c r="I849" s="262"/>
      <c r="J849" s="262"/>
      <c r="K849" s="262"/>
      <c r="L849" s="262"/>
    </row>
    <row r="850" spans="2:15" s="151" customFormat="1">
      <c r="B850" s="264"/>
      <c r="C850" s="264"/>
      <c r="D850" s="264"/>
      <c r="E850" s="264"/>
      <c r="F850" s="264"/>
      <c r="G850" s="264"/>
      <c r="H850" s="264"/>
      <c r="I850" s="264"/>
      <c r="J850" s="264"/>
      <c r="K850" s="264"/>
      <c r="L850" s="264"/>
    </row>
    <row r="851" spans="2:15" s="151" customFormat="1" ht="16.5" customHeight="1">
      <c r="B851" s="261" t="s">
        <v>35</v>
      </c>
      <c r="C851" s="261"/>
      <c r="D851" s="261"/>
      <c r="E851" s="262">
        <v>1</v>
      </c>
      <c r="F851" s="262"/>
      <c r="G851" s="262"/>
      <c r="H851" s="262"/>
      <c r="I851" s="262"/>
      <c r="J851" s="262"/>
      <c r="K851" s="262"/>
      <c r="L851" s="262"/>
    </row>
    <row r="852" spans="2:15" s="151" customFormat="1">
      <c r="B852" s="260"/>
      <c r="C852" s="260"/>
      <c r="D852" s="260"/>
      <c r="E852" s="260"/>
      <c r="F852" s="260"/>
      <c r="G852" s="260"/>
      <c r="H852" s="260"/>
      <c r="I852" s="260"/>
      <c r="J852" s="260"/>
      <c r="K852" s="260"/>
      <c r="L852" s="260"/>
    </row>
    <row r="853" spans="2:15" s="151" customFormat="1" ht="16.5" customHeight="1">
      <c r="B853" s="265" t="s">
        <v>36</v>
      </c>
      <c r="C853" s="265"/>
      <c r="D853" s="206" t="s">
        <v>37</v>
      </c>
      <c r="E853" s="266" t="s">
        <v>142</v>
      </c>
      <c r="F853" s="266"/>
      <c r="G853" s="266"/>
      <c r="H853" s="266"/>
      <c r="I853" s="266"/>
      <c r="J853" s="266"/>
      <c r="K853" s="266"/>
      <c r="L853" s="266"/>
    </row>
    <row r="854" spans="2:15" s="151" customFormat="1">
      <c r="B854" s="265"/>
      <c r="C854" s="265"/>
      <c r="D854" s="206" t="s">
        <v>38</v>
      </c>
      <c r="E854" s="266" t="s">
        <v>202</v>
      </c>
      <c r="F854" s="266"/>
      <c r="G854" s="266"/>
      <c r="H854" s="266"/>
      <c r="I854" s="266"/>
      <c r="J854" s="266"/>
      <c r="K854" s="266"/>
      <c r="L854" s="266"/>
    </row>
    <row r="855" spans="2:15" s="151" customFormat="1">
      <c r="B855" s="265"/>
      <c r="C855" s="265"/>
      <c r="D855" s="206" t="s">
        <v>39</v>
      </c>
      <c r="E855" s="266" t="s">
        <v>142</v>
      </c>
      <c r="F855" s="266"/>
      <c r="G855" s="266"/>
      <c r="H855" s="266"/>
      <c r="I855" s="266"/>
      <c r="J855" s="266"/>
      <c r="K855" s="266"/>
      <c r="L855" s="266"/>
    </row>
    <row r="856" spans="2:15" s="151" customFormat="1">
      <c r="B856" s="260"/>
      <c r="C856" s="260"/>
      <c r="D856" s="260"/>
      <c r="E856" s="260"/>
      <c r="F856" s="260"/>
      <c r="G856" s="260"/>
      <c r="H856" s="260"/>
      <c r="I856" s="260"/>
      <c r="J856" s="260"/>
      <c r="K856" s="260"/>
      <c r="L856" s="260"/>
    </row>
    <row r="857" spans="2:15" s="151" customFormat="1" ht="27" customHeight="1">
      <c r="B857" s="267" t="s">
        <v>40</v>
      </c>
      <c r="C857" s="268"/>
      <c r="D857" s="206" t="s">
        <v>41</v>
      </c>
      <c r="E857" s="273" t="s">
        <v>201</v>
      </c>
      <c r="F857" s="274"/>
      <c r="G857" s="274"/>
      <c r="H857" s="274"/>
      <c r="I857" s="274"/>
      <c r="J857" s="274"/>
      <c r="K857" s="274"/>
      <c r="L857" s="275"/>
    </row>
    <row r="858" spans="2:15" s="151" customFormat="1" ht="27">
      <c r="B858" s="269"/>
      <c r="C858" s="270"/>
      <c r="D858" s="206" t="s">
        <v>42</v>
      </c>
      <c r="E858" s="262">
        <v>1006</v>
      </c>
      <c r="F858" s="262"/>
      <c r="G858" s="262"/>
      <c r="H858" s="262"/>
      <c r="I858" s="262"/>
      <c r="J858" s="262"/>
      <c r="K858" s="262"/>
      <c r="L858" s="262"/>
    </row>
    <row r="859" spans="2:15" s="151" customFormat="1" ht="27" customHeight="1">
      <c r="B859" s="269"/>
      <c r="C859" s="270"/>
      <c r="D859" s="206" t="s">
        <v>43</v>
      </c>
      <c r="E859" s="273" t="s">
        <v>205</v>
      </c>
      <c r="F859" s="274"/>
      <c r="G859" s="274"/>
      <c r="H859" s="274"/>
      <c r="I859" s="274"/>
      <c r="J859" s="274"/>
      <c r="K859" s="274"/>
      <c r="L859" s="275"/>
    </row>
    <row r="860" spans="2:15" s="151" customFormat="1" ht="27">
      <c r="B860" s="271"/>
      <c r="C860" s="272"/>
      <c r="D860" s="206" t="s">
        <v>44</v>
      </c>
      <c r="E860" s="262">
        <v>13003</v>
      </c>
      <c r="F860" s="262"/>
      <c r="G860" s="262"/>
      <c r="H860" s="262"/>
      <c r="I860" s="262"/>
      <c r="J860" s="262"/>
      <c r="K860" s="262"/>
      <c r="L860" s="262"/>
    </row>
    <row r="861" spans="2:15" s="151" customFormat="1">
      <c r="B861" s="260"/>
      <c r="C861" s="260"/>
      <c r="D861" s="260"/>
      <c r="E861" s="260"/>
      <c r="F861" s="260"/>
      <c r="G861" s="260"/>
      <c r="H861" s="260"/>
      <c r="I861" s="260"/>
      <c r="J861" s="260"/>
      <c r="K861" s="260"/>
      <c r="L861" s="260"/>
    </row>
    <row r="862" spans="2:15" s="151" customFormat="1" ht="16.5" customHeight="1">
      <c r="B862" s="261" t="s">
        <v>45</v>
      </c>
      <c r="C862" s="261"/>
      <c r="D862" s="261"/>
      <c r="E862" s="262" t="s">
        <v>148</v>
      </c>
      <c r="F862" s="262"/>
      <c r="G862" s="262"/>
      <c r="H862" s="262"/>
      <c r="I862" s="262"/>
      <c r="J862" s="262"/>
      <c r="K862" s="262"/>
      <c r="L862" s="262"/>
    </row>
    <row r="863" spans="2:15" s="151" customFormat="1"/>
    <row r="864" spans="2:15" s="151" customFormat="1" ht="40.5" customHeight="1">
      <c r="B864" s="257" t="s">
        <v>50</v>
      </c>
      <c r="C864" s="263" t="s">
        <v>1</v>
      </c>
      <c r="D864" s="263"/>
      <c r="E864" s="257" t="s">
        <v>49</v>
      </c>
      <c r="F864" s="257" t="s">
        <v>3</v>
      </c>
      <c r="G864" s="257"/>
      <c r="H864" s="257"/>
      <c r="I864" s="257" t="s">
        <v>47</v>
      </c>
      <c r="J864" s="257" t="s">
        <v>4</v>
      </c>
      <c r="K864" s="257" t="s">
        <v>5</v>
      </c>
      <c r="L864" s="257" t="s">
        <v>6</v>
      </c>
      <c r="M864" s="257" t="s">
        <v>46</v>
      </c>
      <c r="N864" s="257"/>
      <c r="O864" s="257" t="s">
        <v>7</v>
      </c>
    </row>
    <row r="865" spans="2:15" s="151" customFormat="1" ht="77.25" customHeight="1">
      <c r="B865" s="257"/>
      <c r="C865" s="205" t="s">
        <v>8</v>
      </c>
      <c r="D865" s="203" t="s">
        <v>0</v>
      </c>
      <c r="E865" s="257"/>
      <c r="F865" s="203" t="s">
        <v>48</v>
      </c>
      <c r="G865" s="203" t="s">
        <v>9</v>
      </c>
      <c r="H865" s="203" t="s">
        <v>10</v>
      </c>
      <c r="I865" s="257"/>
      <c r="J865" s="257"/>
      <c r="K865" s="257"/>
      <c r="L865" s="257"/>
      <c r="M865" s="203" t="s">
        <v>11</v>
      </c>
      <c r="N865" s="203" t="s">
        <v>12</v>
      </c>
      <c r="O865" s="257"/>
    </row>
    <row r="866" spans="2:15" s="151" customFormat="1">
      <c r="B866" s="207" t="s">
        <v>13</v>
      </c>
      <c r="C866" s="207" t="s">
        <v>14</v>
      </c>
      <c r="D866" s="207" t="s">
        <v>15</v>
      </c>
      <c r="E866" s="207" t="s">
        <v>16</v>
      </c>
      <c r="F866" s="207" t="s">
        <v>17</v>
      </c>
      <c r="G866" s="207" t="s">
        <v>18</v>
      </c>
      <c r="H866" s="207" t="s">
        <v>19</v>
      </c>
      <c r="I866" s="207" t="s">
        <v>20</v>
      </c>
      <c r="J866" s="207" t="s">
        <v>21</v>
      </c>
      <c r="K866" s="207" t="s">
        <v>22</v>
      </c>
      <c r="L866" s="207" t="s">
        <v>23</v>
      </c>
      <c r="M866" s="207" t="s">
        <v>24</v>
      </c>
      <c r="N866" s="207" t="s">
        <v>25</v>
      </c>
      <c r="O866" s="207" t="s">
        <v>26</v>
      </c>
    </row>
    <row r="867" spans="2:15" s="151" customFormat="1">
      <c r="B867" s="4">
        <v>1100000</v>
      </c>
      <c r="C867" s="5" t="s">
        <v>72</v>
      </c>
      <c r="D867" s="4" t="s">
        <v>28</v>
      </c>
      <c r="E867" s="184">
        <f>E868</f>
        <v>1060.2</v>
      </c>
      <c r="F867" s="185"/>
      <c r="G867" s="218">
        <f t="shared" ref="G867:H867" si="66">G868</f>
        <v>0</v>
      </c>
      <c r="H867" s="184">
        <f t="shared" si="66"/>
        <v>53</v>
      </c>
      <c r="I867" s="184">
        <f t="shared" ref="I867:I871" si="67">E867+F867+G867+H867</f>
        <v>1113.2</v>
      </c>
      <c r="J867" s="184">
        <f>J868</f>
        <v>943.2</v>
      </c>
      <c r="K867" s="184">
        <f t="shared" ref="K867:L867" si="68">K868</f>
        <v>943.2</v>
      </c>
      <c r="L867" s="184">
        <f t="shared" si="68"/>
        <v>943.2</v>
      </c>
      <c r="M867" s="152"/>
      <c r="N867" s="152"/>
      <c r="O867" s="152"/>
    </row>
    <row r="868" spans="2:15" s="151" customFormat="1">
      <c r="B868" s="4">
        <v>1130000</v>
      </c>
      <c r="C868" s="5" t="s">
        <v>57</v>
      </c>
      <c r="D868" s="4" t="s">
        <v>28</v>
      </c>
      <c r="E868" s="184">
        <v>1060.2</v>
      </c>
      <c r="F868" s="186"/>
      <c r="G868" s="218"/>
      <c r="H868" s="184">
        <v>53</v>
      </c>
      <c r="I868" s="184">
        <f>E868+F868+G868+H868</f>
        <v>1113.2</v>
      </c>
      <c r="J868" s="184">
        <f>J869+J870</f>
        <v>943.2</v>
      </c>
      <c r="K868" s="184">
        <f>K869+K870</f>
        <v>943.2</v>
      </c>
      <c r="L868" s="184">
        <f>L869+L870</f>
        <v>943.2</v>
      </c>
      <c r="M868" s="152"/>
      <c r="N868" s="152"/>
      <c r="O868" s="152"/>
    </row>
    <row r="869" spans="2:15" s="151" customFormat="1">
      <c r="B869" s="4">
        <v>1130100</v>
      </c>
      <c r="C869" s="5" t="s">
        <v>105</v>
      </c>
      <c r="D869" s="4">
        <v>441100</v>
      </c>
      <c r="E869" s="184"/>
      <c r="F869" s="186"/>
      <c r="G869" s="219"/>
      <c r="H869" s="186"/>
      <c r="I869" s="184"/>
      <c r="J869" s="184">
        <v>943.2</v>
      </c>
      <c r="K869" s="184">
        <v>943.2</v>
      </c>
      <c r="L869" s="184">
        <v>943.2</v>
      </c>
      <c r="M869" s="152"/>
      <c r="N869" s="152"/>
      <c r="O869" s="152"/>
    </row>
    <row r="870" spans="2:15" s="151" customFormat="1">
      <c r="B870" s="4">
        <v>1130400</v>
      </c>
      <c r="C870" s="5" t="s">
        <v>108</v>
      </c>
      <c r="D870" s="4">
        <v>442200</v>
      </c>
      <c r="E870" s="184"/>
      <c r="F870" s="186"/>
      <c r="G870" s="219"/>
      <c r="H870" s="186"/>
      <c r="I870" s="184"/>
      <c r="J870" s="25"/>
      <c r="K870" s="25"/>
      <c r="L870" s="25"/>
      <c r="M870" s="152"/>
      <c r="N870" s="152"/>
      <c r="O870" s="152"/>
    </row>
    <row r="871" spans="2:15" s="151" customFormat="1">
      <c r="B871" s="4">
        <v>1000000</v>
      </c>
      <c r="C871" s="4" t="s">
        <v>192</v>
      </c>
      <c r="D871" s="4"/>
      <c r="E871" s="184">
        <f>E867</f>
        <v>1060.2</v>
      </c>
      <c r="F871" s="185"/>
      <c r="G871" s="218">
        <f t="shared" ref="G871:H871" si="69">G867</f>
        <v>0</v>
      </c>
      <c r="H871" s="184">
        <f t="shared" si="69"/>
        <v>53</v>
      </c>
      <c r="I871" s="184">
        <f t="shared" si="67"/>
        <v>1113.2</v>
      </c>
      <c r="J871" s="184">
        <f>J867</f>
        <v>943.2</v>
      </c>
      <c r="K871" s="184">
        <f t="shared" ref="K871:L871" si="70">K867</f>
        <v>943.2</v>
      </c>
      <c r="L871" s="184">
        <f t="shared" si="70"/>
        <v>943.2</v>
      </c>
      <c r="M871" s="152"/>
      <c r="N871" s="152"/>
      <c r="O871" s="152"/>
    </row>
    <row r="872" spans="2:15" s="151" customFormat="1">
      <c r="B872" s="56"/>
      <c r="C872" s="56"/>
      <c r="D872" s="56"/>
      <c r="E872" s="212"/>
      <c r="F872" s="217"/>
      <c r="G872" s="217"/>
      <c r="H872" s="212"/>
      <c r="I872" s="212"/>
      <c r="J872" s="212"/>
      <c r="K872" s="212"/>
      <c r="L872" s="212"/>
      <c r="M872" s="58"/>
      <c r="N872" s="58"/>
      <c r="O872" s="58"/>
    </row>
    <row r="873" spans="2:15" s="151" customFormat="1"/>
    <row r="874" spans="2:15" s="151" customFormat="1" ht="16.5" customHeight="1">
      <c r="C874" s="153" t="s">
        <v>312</v>
      </c>
      <c r="D874" s="258" t="s">
        <v>66</v>
      </c>
      <c r="E874" s="258"/>
      <c r="F874" s="258"/>
      <c r="G874" s="254" t="s">
        <v>67</v>
      </c>
      <c r="H874" s="254"/>
      <c r="J874" s="259" t="s">
        <v>308</v>
      </c>
      <c r="K874" s="259"/>
      <c r="L874" s="259"/>
    </row>
    <row r="875" spans="2:15" s="151" customFormat="1" ht="16.5" customHeight="1">
      <c r="C875" s="8"/>
      <c r="D875" s="8"/>
      <c r="E875" s="1"/>
      <c r="G875" s="254" t="s">
        <v>68</v>
      </c>
      <c r="H875" s="254"/>
      <c r="J875" s="254" t="s">
        <v>69</v>
      </c>
      <c r="K875" s="254"/>
      <c r="L875" s="254"/>
    </row>
    <row r="876" spans="2:15" s="151" customFormat="1">
      <c r="C876" s="201" t="s">
        <v>70</v>
      </c>
      <c r="D876" s="8"/>
      <c r="E876" s="8"/>
      <c r="F876" s="8"/>
      <c r="G876" s="8"/>
      <c r="H876" s="8"/>
      <c r="I876" s="8"/>
    </row>
    <row r="877" spans="2:15" s="151" customFormat="1" ht="16.5" customHeight="1">
      <c r="C877" s="8"/>
      <c r="D877" s="258" t="s">
        <v>71</v>
      </c>
      <c r="E877" s="258"/>
      <c r="F877" s="258"/>
      <c r="G877" s="254" t="s">
        <v>67</v>
      </c>
      <c r="H877" s="254"/>
      <c r="I877" s="7"/>
      <c r="J877" s="259" t="s">
        <v>212</v>
      </c>
      <c r="K877" s="259"/>
      <c r="L877" s="259"/>
    </row>
    <row r="878" spans="2:15" s="151" customFormat="1" ht="16.5" customHeight="1">
      <c r="C878" s="8"/>
      <c r="D878" s="8"/>
      <c r="E878" s="8"/>
      <c r="F878" s="7"/>
      <c r="G878" s="254" t="s">
        <v>68</v>
      </c>
      <c r="H878" s="254"/>
      <c r="I878" s="7"/>
      <c r="J878" s="254" t="s">
        <v>69</v>
      </c>
      <c r="K878" s="254"/>
      <c r="L878" s="254"/>
    </row>
  </sheetData>
  <mergeCells count="810">
    <mergeCell ref="M195:N195"/>
    <mergeCell ref="O195:O196"/>
    <mergeCell ref="D207:F207"/>
    <mergeCell ref="G207:H207"/>
    <mergeCell ref="J207:L207"/>
    <mergeCell ref="G208:H208"/>
    <mergeCell ref="J208:L208"/>
    <mergeCell ref="D210:F210"/>
    <mergeCell ref="G210:H210"/>
    <mergeCell ref="J210:L210"/>
    <mergeCell ref="M753:N753"/>
    <mergeCell ref="O753:O754"/>
    <mergeCell ref="D762:F762"/>
    <mergeCell ref="G762:H762"/>
    <mergeCell ref="J762:L762"/>
    <mergeCell ref="G763:H763"/>
    <mergeCell ref="J763:L763"/>
    <mergeCell ref="D765:F765"/>
    <mergeCell ref="G765:H765"/>
    <mergeCell ref="J765:L765"/>
    <mergeCell ref="B750:L750"/>
    <mergeCell ref="B751:D751"/>
    <mergeCell ref="E751:L751"/>
    <mergeCell ref="G766:H766"/>
    <mergeCell ref="J766:L766"/>
    <mergeCell ref="B753:B754"/>
    <mergeCell ref="C753:D753"/>
    <mergeCell ref="E753:E754"/>
    <mergeCell ref="F753:H753"/>
    <mergeCell ref="I753:I754"/>
    <mergeCell ref="J753:J754"/>
    <mergeCell ref="K753:K754"/>
    <mergeCell ref="L753:L754"/>
    <mergeCell ref="B741:L741"/>
    <mergeCell ref="B742:C744"/>
    <mergeCell ref="E742:L742"/>
    <mergeCell ref="E743:L743"/>
    <mergeCell ref="E744:L744"/>
    <mergeCell ref="B745:L745"/>
    <mergeCell ref="B746:C749"/>
    <mergeCell ref="E746:L746"/>
    <mergeCell ref="E747:L747"/>
    <mergeCell ref="E748:L748"/>
    <mergeCell ref="E749:L749"/>
    <mergeCell ref="B728:L728"/>
    <mergeCell ref="B730:C731"/>
    <mergeCell ref="B736:D736"/>
    <mergeCell ref="E736:L736"/>
    <mergeCell ref="B737:L737"/>
    <mergeCell ref="B738:D738"/>
    <mergeCell ref="E738:L738"/>
    <mergeCell ref="B739:L739"/>
    <mergeCell ref="B740:D740"/>
    <mergeCell ref="E740:L740"/>
    <mergeCell ref="E680:L680"/>
    <mergeCell ref="B735:L735"/>
    <mergeCell ref="M643:N643"/>
    <mergeCell ref="O643:O644"/>
    <mergeCell ref="D652:F652"/>
    <mergeCell ref="G652:H652"/>
    <mergeCell ref="J652:L652"/>
    <mergeCell ref="G653:H653"/>
    <mergeCell ref="J653:L653"/>
    <mergeCell ref="D655:F655"/>
    <mergeCell ref="G655:H655"/>
    <mergeCell ref="J655:L655"/>
    <mergeCell ref="G656:H656"/>
    <mergeCell ref="J656:L656"/>
    <mergeCell ref="B727:L727"/>
    <mergeCell ref="B678:L678"/>
    <mergeCell ref="B679:C680"/>
    <mergeCell ref="E679:L679"/>
    <mergeCell ref="B674:L674"/>
    <mergeCell ref="B676:C677"/>
    <mergeCell ref="E676:L676"/>
    <mergeCell ref="E677:L677"/>
    <mergeCell ref="B685:L685"/>
    <mergeCell ref="B686:D686"/>
    <mergeCell ref="B631:L631"/>
    <mergeCell ref="B632:C634"/>
    <mergeCell ref="E730:L730"/>
    <mergeCell ref="E731:L731"/>
    <mergeCell ref="B732:L732"/>
    <mergeCell ref="B733:C734"/>
    <mergeCell ref="E733:L733"/>
    <mergeCell ref="E734:L734"/>
    <mergeCell ref="E641:L641"/>
    <mergeCell ref="J724:L724"/>
    <mergeCell ref="B726:L726"/>
    <mergeCell ref="E634:L634"/>
    <mergeCell ref="B643:B644"/>
    <mergeCell ref="C643:D643"/>
    <mergeCell ref="E643:E644"/>
    <mergeCell ref="F643:H643"/>
    <mergeCell ref="I643:I644"/>
    <mergeCell ref="J643:J644"/>
    <mergeCell ref="K643:K644"/>
    <mergeCell ref="L643:L644"/>
    <mergeCell ref="B635:L635"/>
    <mergeCell ref="B636:C639"/>
    <mergeCell ref="E636:L636"/>
    <mergeCell ref="E637:L637"/>
    <mergeCell ref="E638:L638"/>
    <mergeCell ref="E639:L639"/>
    <mergeCell ref="B640:L640"/>
    <mergeCell ref="B641:D641"/>
    <mergeCell ref="E632:L632"/>
    <mergeCell ref="E633:L633"/>
    <mergeCell ref="G602:H602"/>
    <mergeCell ref="J602:L602"/>
    <mergeCell ref="J614:L614"/>
    <mergeCell ref="B616:L616"/>
    <mergeCell ref="B617:L617"/>
    <mergeCell ref="B618:L618"/>
    <mergeCell ref="B620:C621"/>
    <mergeCell ref="E620:L620"/>
    <mergeCell ref="E621:L621"/>
    <mergeCell ref="B622:L622"/>
    <mergeCell ref="B623:C624"/>
    <mergeCell ref="E623:L623"/>
    <mergeCell ref="E624:L624"/>
    <mergeCell ref="B625:L625"/>
    <mergeCell ref="B626:D626"/>
    <mergeCell ref="E626:L626"/>
    <mergeCell ref="B627:L627"/>
    <mergeCell ref="B628:D628"/>
    <mergeCell ref="E628:L628"/>
    <mergeCell ref="B629:L629"/>
    <mergeCell ref="B630:D630"/>
    <mergeCell ref="E630:L630"/>
    <mergeCell ref="M587:N587"/>
    <mergeCell ref="O587:O588"/>
    <mergeCell ref="D598:F598"/>
    <mergeCell ref="G598:H598"/>
    <mergeCell ref="J598:L598"/>
    <mergeCell ref="G599:H599"/>
    <mergeCell ref="J599:L599"/>
    <mergeCell ref="D601:F601"/>
    <mergeCell ref="G601:H601"/>
    <mergeCell ref="J601:L601"/>
    <mergeCell ref="B584:L584"/>
    <mergeCell ref="B585:D585"/>
    <mergeCell ref="E585:L585"/>
    <mergeCell ref="B587:B588"/>
    <mergeCell ref="C587:D587"/>
    <mergeCell ref="E587:E588"/>
    <mergeCell ref="F587:H587"/>
    <mergeCell ref="I587:I588"/>
    <mergeCell ref="J587:J588"/>
    <mergeCell ref="K587:K588"/>
    <mergeCell ref="L587:L588"/>
    <mergeCell ref="B573:L573"/>
    <mergeCell ref="B574:D574"/>
    <mergeCell ref="E574:L574"/>
    <mergeCell ref="B575:L575"/>
    <mergeCell ref="B576:C578"/>
    <mergeCell ref="E576:L576"/>
    <mergeCell ref="E577:L577"/>
    <mergeCell ref="E578:L578"/>
    <mergeCell ref="B580:C583"/>
    <mergeCell ref="E580:L580"/>
    <mergeCell ref="E581:L581"/>
    <mergeCell ref="E582:L582"/>
    <mergeCell ref="E583:L583"/>
    <mergeCell ref="B579:L579"/>
    <mergeCell ref="B566:L566"/>
    <mergeCell ref="B567:C568"/>
    <mergeCell ref="E567:L567"/>
    <mergeCell ref="E568:L568"/>
    <mergeCell ref="B569:L569"/>
    <mergeCell ref="B570:D570"/>
    <mergeCell ref="E570:L570"/>
    <mergeCell ref="B571:L571"/>
    <mergeCell ref="B572:D572"/>
    <mergeCell ref="E572:L572"/>
    <mergeCell ref="G547:H547"/>
    <mergeCell ref="J547:L547"/>
    <mergeCell ref="J558:L558"/>
    <mergeCell ref="B560:L560"/>
    <mergeCell ref="B561:L561"/>
    <mergeCell ref="B562:L562"/>
    <mergeCell ref="B564:C565"/>
    <mergeCell ref="E564:L564"/>
    <mergeCell ref="E565:L565"/>
    <mergeCell ref="M531:N531"/>
    <mergeCell ref="O531:O532"/>
    <mergeCell ref="D543:F543"/>
    <mergeCell ref="G543:H543"/>
    <mergeCell ref="J543:L543"/>
    <mergeCell ref="G544:H544"/>
    <mergeCell ref="J544:L544"/>
    <mergeCell ref="D546:F546"/>
    <mergeCell ref="G546:H546"/>
    <mergeCell ref="J546:L546"/>
    <mergeCell ref="B524:C527"/>
    <mergeCell ref="E524:L524"/>
    <mergeCell ref="E525:L525"/>
    <mergeCell ref="E526:L526"/>
    <mergeCell ref="E527:L527"/>
    <mergeCell ref="B528:L528"/>
    <mergeCell ref="B529:D529"/>
    <mergeCell ref="E529:L529"/>
    <mergeCell ref="B531:B532"/>
    <mergeCell ref="C531:D531"/>
    <mergeCell ref="E531:E532"/>
    <mergeCell ref="F531:H531"/>
    <mergeCell ref="I531:I532"/>
    <mergeCell ref="J531:J532"/>
    <mergeCell ref="K531:K532"/>
    <mergeCell ref="L531:L532"/>
    <mergeCell ref="B517:L517"/>
    <mergeCell ref="B518:D518"/>
    <mergeCell ref="E518:L518"/>
    <mergeCell ref="B519:L519"/>
    <mergeCell ref="B520:C522"/>
    <mergeCell ref="E520:L520"/>
    <mergeCell ref="E521:L521"/>
    <mergeCell ref="E522:L522"/>
    <mergeCell ref="B523:L523"/>
    <mergeCell ref="B510:L510"/>
    <mergeCell ref="B511:C512"/>
    <mergeCell ref="E511:L511"/>
    <mergeCell ref="E512:L512"/>
    <mergeCell ref="B513:L513"/>
    <mergeCell ref="B514:D514"/>
    <mergeCell ref="E514:L514"/>
    <mergeCell ref="B515:L515"/>
    <mergeCell ref="B516:D516"/>
    <mergeCell ref="E516:L516"/>
    <mergeCell ref="G430:H430"/>
    <mergeCell ref="J430:L430"/>
    <mergeCell ref="J483:L483"/>
    <mergeCell ref="B508:C509"/>
    <mergeCell ref="E508:L508"/>
    <mergeCell ref="E509:L509"/>
    <mergeCell ref="B454:C455"/>
    <mergeCell ref="E454:L454"/>
    <mergeCell ref="E455:L455"/>
    <mergeCell ref="B456:L456"/>
    <mergeCell ref="B457:D457"/>
    <mergeCell ref="E457:L457"/>
    <mergeCell ref="B458:L458"/>
    <mergeCell ref="B459:D459"/>
    <mergeCell ref="E459:L459"/>
    <mergeCell ref="B460:L460"/>
    <mergeCell ref="B461:D461"/>
    <mergeCell ref="E461:L461"/>
    <mergeCell ref="B462:L462"/>
    <mergeCell ref="B463:C465"/>
    <mergeCell ref="E463:L463"/>
    <mergeCell ref="E464:L464"/>
    <mergeCell ref="E465:L465"/>
    <mergeCell ref="B466:L466"/>
    <mergeCell ref="M417:N417"/>
    <mergeCell ref="O417:O418"/>
    <mergeCell ref="D426:F426"/>
    <mergeCell ref="G426:H426"/>
    <mergeCell ref="J426:L426"/>
    <mergeCell ref="G427:H427"/>
    <mergeCell ref="J427:L427"/>
    <mergeCell ref="D429:F429"/>
    <mergeCell ref="G429:H429"/>
    <mergeCell ref="J429:L429"/>
    <mergeCell ref="B410:C413"/>
    <mergeCell ref="E410:L410"/>
    <mergeCell ref="E411:L411"/>
    <mergeCell ref="E412:L412"/>
    <mergeCell ref="E413:L413"/>
    <mergeCell ref="B414:L414"/>
    <mergeCell ref="B415:D415"/>
    <mergeCell ref="E415:L415"/>
    <mergeCell ref="B417:B418"/>
    <mergeCell ref="C417:D417"/>
    <mergeCell ref="E417:E418"/>
    <mergeCell ref="F417:H417"/>
    <mergeCell ref="I417:I418"/>
    <mergeCell ref="J417:J418"/>
    <mergeCell ref="K417:K418"/>
    <mergeCell ref="L417:L418"/>
    <mergeCell ref="B403:L403"/>
    <mergeCell ref="B404:D404"/>
    <mergeCell ref="E404:L404"/>
    <mergeCell ref="B405:L405"/>
    <mergeCell ref="B406:C408"/>
    <mergeCell ref="E406:L406"/>
    <mergeCell ref="E407:L407"/>
    <mergeCell ref="E408:L408"/>
    <mergeCell ref="B409:L409"/>
    <mergeCell ref="B396:L396"/>
    <mergeCell ref="B397:C398"/>
    <mergeCell ref="E397:L397"/>
    <mergeCell ref="E398:L398"/>
    <mergeCell ref="B399:L399"/>
    <mergeCell ref="B400:D400"/>
    <mergeCell ref="E400:L400"/>
    <mergeCell ref="B401:L401"/>
    <mergeCell ref="B402:D402"/>
    <mergeCell ref="E402:L402"/>
    <mergeCell ref="G377:H377"/>
    <mergeCell ref="J377:L377"/>
    <mergeCell ref="J388:L388"/>
    <mergeCell ref="B390:L390"/>
    <mergeCell ref="B391:L391"/>
    <mergeCell ref="B392:L392"/>
    <mergeCell ref="B394:C395"/>
    <mergeCell ref="E394:L394"/>
    <mergeCell ref="E395:L395"/>
    <mergeCell ref="M361:N361"/>
    <mergeCell ref="O361:O362"/>
    <mergeCell ref="D373:F373"/>
    <mergeCell ref="G373:H373"/>
    <mergeCell ref="J373:L373"/>
    <mergeCell ref="G374:H374"/>
    <mergeCell ref="J374:L374"/>
    <mergeCell ref="D376:F376"/>
    <mergeCell ref="G376:H376"/>
    <mergeCell ref="J376:L376"/>
    <mergeCell ref="B358:L358"/>
    <mergeCell ref="B359:D359"/>
    <mergeCell ref="E359:L359"/>
    <mergeCell ref="B361:B362"/>
    <mergeCell ref="C361:D361"/>
    <mergeCell ref="E361:E362"/>
    <mergeCell ref="F361:H361"/>
    <mergeCell ref="I361:I362"/>
    <mergeCell ref="J361:J362"/>
    <mergeCell ref="K361:K362"/>
    <mergeCell ref="L361:L362"/>
    <mergeCell ref="B349:L349"/>
    <mergeCell ref="B350:C352"/>
    <mergeCell ref="E350:L350"/>
    <mergeCell ref="E351:L351"/>
    <mergeCell ref="E352:L352"/>
    <mergeCell ref="B353:L353"/>
    <mergeCell ref="B354:C357"/>
    <mergeCell ref="E354:L354"/>
    <mergeCell ref="E355:L355"/>
    <mergeCell ref="E356:L356"/>
    <mergeCell ref="E357:L357"/>
    <mergeCell ref="B343:L343"/>
    <mergeCell ref="B344:D344"/>
    <mergeCell ref="E344:L344"/>
    <mergeCell ref="B345:L345"/>
    <mergeCell ref="B346:D346"/>
    <mergeCell ref="E346:L346"/>
    <mergeCell ref="B347:L347"/>
    <mergeCell ref="B348:D348"/>
    <mergeCell ref="E348:L348"/>
    <mergeCell ref="B335:L335"/>
    <mergeCell ref="B336:L336"/>
    <mergeCell ref="B338:C339"/>
    <mergeCell ref="E338:L338"/>
    <mergeCell ref="E339:L339"/>
    <mergeCell ref="B340:L340"/>
    <mergeCell ref="B341:C342"/>
    <mergeCell ref="E341:L341"/>
    <mergeCell ref="E342:L342"/>
    <mergeCell ref="M305:N305"/>
    <mergeCell ref="O305:O306"/>
    <mergeCell ref="D314:F314"/>
    <mergeCell ref="G314:H314"/>
    <mergeCell ref="J314:L314"/>
    <mergeCell ref="G315:H315"/>
    <mergeCell ref="J315:L315"/>
    <mergeCell ref="D317:F317"/>
    <mergeCell ref="G317:H317"/>
    <mergeCell ref="J317:L317"/>
    <mergeCell ref="B291:L291"/>
    <mergeCell ref="B292:D292"/>
    <mergeCell ref="E292:L292"/>
    <mergeCell ref="B293:L293"/>
    <mergeCell ref="B294:C296"/>
    <mergeCell ref="E294:L294"/>
    <mergeCell ref="E295:L295"/>
    <mergeCell ref="E296:L296"/>
    <mergeCell ref="E227:L227"/>
    <mergeCell ref="B233:D233"/>
    <mergeCell ref="B287:L287"/>
    <mergeCell ref="B288:D288"/>
    <mergeCell ref="E288:L288"/>
    <mergeCell ref="B289:L289"/>
    <mergeCell ref="B290:D290"/>
    <mergeCell ref="E290:L290"/>
    <mergeCell ref="J276:L276"/>
    <mergeCell ref="B278:L278"/>
    <mergeCell ref="B279:L279"/>
    <mergeCell ref="B280:L280"/>
    <mergeCell ref="E228:L228"/>
    <mergeCell ref="B230:C231"/>
    <mergeCell ref="E248:L248"/>
    <mergeCell ref="B248:D248"/>
    <mergeCell ref="M139:N139"/>
    <mergeCell ref="O139:O140"/>
    <mergeCell ref="D151:F151"/>
    <mergeCell ref="G151:H151"/>
    <mergeCell ref="J151:L151"/>
    <mergeCell ref="J166:L166"/>
    <mergeCell ref="B168:L168"/>
    <mergeCell ref="E176:L176"/>
    <mergeCell ref="B177:L177"/>
    <mergeCell ref="G152:H152"/>
    <mergeCell ref="J152:L152"/>
    <mergeCell ref="D154:F154"/>
    <mergeCell ref="G154:H154"/>
    <mergeCell ref="J154:L154"/>
    <mergeCell ref="B169:L169"/>
    <mergeCell ref="B170:L170"/>
    <mergeCell ref="B238:L238"/>
    <mergeCell ref="E244:L244"/>
    <mergeCell ref="E245:L245"/>
    <mergeCell ref="B183:L183"/>
    <mergeCell ref="B184:C186"/>
    <mergeCell ref="E184:L184"/>
    <mergeCell ref="E185:L185"/>
    <mergeCell ref="E186:L186"/>
    <mergeCell ref="B187:L187"/>
    <mergeCell ref="B193:D193"/>
    <mergeCell ref="E193:L193"/>
    <mergeCell ref="G211:H211"/>
    <mergeCell ref="J211:L211"/>
    <mergeCell ref="B195:B196"/>
    <mergeCell ref="C195:D195"/>
    <mergeCell ref="E195:E196"/>
    <mergeCell ref="F195:H195"/>
    <mergeCell ref="I195:I196"/>
    <mergeCell ref="J195:J196"/>
    <mergeCell ref="K195:K196"/>
    <mergeCell ref="L195:L196"/>
    <mergeCell ref="B224:L224"/>
    <mergeCell ref="B225:L225"/>
    <mergeCell ref="B229:L229"/>
    <mergeCell ref="B114:L114"/>
    <mergeCell ref="J110:L110"/>
    <mergeCell ref="B112:L112"/>
    <mergeCell ref="B113:L113"/>
    <mergeCell ref="B136:L136"/>
    <mergeCell ref="E132:L132"/>
    <mergeCell ref="E133:L133"/>
    <mergeCell ref="E134:L134"/>
    <mergeCell ref="B132:C135"/>
    <mergeCell ref="E135:L135"/>
    <mergeCell ref="B127:L127"/>
    <mergeCell ref="B128:C130"/>
    <mergeCell ref="E128:L128"/>
    <mergeCell ref="E129:L129"/>
    <mergeCell ref="E130:L130"/>
    <mergeCell ref="B137:D137"/>
    <mergeCell ref="E137:L137"/>
    <mergeCell ref="B139:B140"/>
    <mergeCell ref="C139:D139"/>
    <mergeCell ref="E139:E140"/>
    <mergeCell ref="F139:H139"/>
    <mergeCell ref="I139:I140"/>
    <mergeCell ref="J139:J140"/>
    <mergeCell ref="K139:K140"/>
    <mergeCell ref="L139:L140"/>
    <mergeCell ref="B284:L284"/>
    <mergeCell ref="B672:L672"/>
    <mergeCell ref="B673:L673"/>
    <mergeCell ref="J670:L670"/>
    <mergeCell ref="B285:C286"/>
    <mergeCell ref="E285:L285"/>
    <mergeCell ref="E286:L286"/>
    <mergeCell ref="B297:L297"/>
    <mergeCell ref="B298:C301"/>
    <mergeCell ref="E298:L298"/>
    <mergeCell ref="E300:L300"/>
    <mergeCell ref="E301:L301"/>
    <mergeCell ref="B302:L302"/>
    <mergeCell ref="B303:D303"/>
    <mergeCell ref="E303:L303"/>
    <mergeCell ref="B305:B306"/>
    <mergeCell ref="C305:D305"/>
    <mergeCell ref="E305:E306"/>
    <mergeCell ref="F305:H305"/>
    <mergeCell ref="I305:I306"/>
    <mergeCell ref="J305:J306"/>
    <mergeCell ref="K305:K306"/>
    <mergeCell ref="L305:L306"/>
    <mergeCell ref="G318:H318"/>
    <mergeCell ref="E233:L233"/>
    <mergeCell ref="B227:C228"/>
    <mergeCell ref="D262:F262"/>
    <mergeCell ref="G262:H262"/>
    <mergeCell ref="J262:L262"/>
    <mergeCell ref="B453:L453"/>
    <mergeCell ref="B282:C283"/>
    <mergeCell ref="E282:L282"/>
    <mergeCell ref="E283:L283"/>
    <mergeCell ref="B234:L234"/>
    <mergeCell ref="E235:L235"/>
    <mergeCell ref="B235:D235"/>
    <mergeCell ref="B236:L236"/>
    <mergeCell ref="J445:L445"/>
    <mergeCell ref="B250:B251"/>
    <mergeCell ref="B237:D237"/>
    <mergeCell ref="E237:L237"/>
    <mergeCell ref="B447:L447"/>
    <mergeCell ref="B448:L448"/>
    <mergeCell ref="B449:L449"/>
    <mergeCell ref="B451:C452"/>
    <mergeCell ref="E451:L451"/>
    <mergeCell ref="E452:L452"/>
    <mergeCell ref="E299:L299"/>
    <mergeCell ref="J221:L221"/>
    <mergeCell ref="E230:L230"/>
    <mergeCell ref="E231:L231"/>
    <mergeCell ref="B232:L232"/>
    <mergeCell ref="B223:L223"/>
    <mergeCell ref="B174:L174"/>
    <mergeCell ref="B175:C176"/>
    <mergeCell ref="E175:L175"/>
    <mergeCell ref="E189:L189"/>
    <mergeCell ref="E190:L190"/>
    <mergeCell ref="E191:L191"/>
    <mergeCell ref="B192:L192"/>
    <mergeCell ref="B178:D178"/>
    <mergeCell ref="E178:L178"/>
    <mergeCell ref="B179:L179"/>
    <mergeCell ref="B180:D180"/>
    <mergeCell ref="E180:L180"/>
    <mergeCell ref="B181:L181"/>
    <mergeCell ref="B182:D182"/>
    <mergeCell ref="E182:L182"/>
    <mergeCell ref="B188:C191"/>
    <mergeCell ref="E188:L188"/>
    <mergeCell ref="J318:L318"/>
    <mergeCell ref="J332:L332"/>
    <mergeCell ref="B334:L334"/>
    <mergeCell ref="B681:L681"/>
    <mergeCell ref="B682:D682"/>
    <mergeCell ref="E682:L682"/>
    <mergeCell ref="B683:L683"/>
    <mergeCell ref="B684:D684"/>
    <mergeCell ref="E684:L684"/>
    <mergeCell ref="E467:L467"/>
    <mergeCell ref="E468:L468"/>
    <mergeCell ref="E469:L469"/>
    <mergeCell ref="E470:L470"/>
    <mergeCell ref="B471:L471"/>
    <mergeCell ref="B472:D472"/>
    <mergeCell ref="E472:L472"/>
    <mergeCell ref="B474:B475"/>
    <mergeCell ref="C474:D474"/>
    <mergeCell ref="E474:E475"/>
    <mergeCell ref="F474:H474"/>
    <mergeCell ref="I474:I475"/>
    <mergeCell ref="J474:J475"/>
    <mergeCell ref="K474:K475"/>
    <mergeCell ref="L474:L475"/>
    <mergeCell ref="E686:L686"/>
    <mergeCell ref="E15:L15"/>
    <mergeCell ref="G712:H712"/>
    <mergeCell ref="J712:L712"/>
    <mergeCell ref="M699:N699"/>
    <mergeCell ref="B696:L696"/>
    <mergeCell ref="B697:D697"/>
    <mergeCell ref="E697:L697"/>
    <mergeCell ref="B699:B700"/>
    <mergeCell ref="B23:C26"/>
    <mergeCell ref="E23:L23"/>
    <mergeCell ref="E24:L24"/>
    <mergeCell ref="E25:L25"/>
    <mergeCell ref="E26:L26"/>
    <mergeCell ref="B27:L27"/>
    <mergeCell ref="B28:D28"/>
    <mergeCell ref="E28:L28"/>
    <mergeCell ref="B19:C21"/>
    <mergeCell ref="E19:L19"/>
    <mergeCell ref="E20:L20"/>
    <mergeCell ref="E21:L21"/>
    <mergeCell ref="B22:L22"/>
    <mergeCell ref="M31:N31"/>
    <mergeCell ref="O699:O700"/>
    <mergeCell ref="D708:F708"/>
    <mergeCell ref="G708:H708"/>
    <mergeCell ref="J708:L708"/>
    <mergeCell ref="G709:H709"/>
    <mergeCell ref="J709:L709"/>
    <mergeCell ref="D711:F711"/>
    <mergeCell ref="G711:H711"/>
    <mergeCell ref="J711:L711"/>
    <mergeCell ref="C699:D699"/>
    <mergeCell ref="E699:E700"/>
    <mergeCell ref="F699:H699"/>
    <mergeCell ref="I699:I700"/>
    <mergeCell ref="J699:J700"/>
    <mergeCell ref="K699:K700"/>
    <mergeCell ref="L699:L700"/>
    <mergeCell ref="J1:L1"/>
    <mergeCell ref="B3:L3"/>
    <mergeCell ref="B4:L4"/>
    <mergeCell ref="B5:L5"/>
    <mergeCell ref="B7:C8"/>
    <mergeCell ref="E7:L7"/>
    <mergeCell ref="E8:L8"/>
    <mergeCell ref="B9:L9"/>
    <mergeCell ref="B10:C11"/>
    <mergeCell ref="E10:L10"/>
    <mergeCell ref="E11:L11"/>
    <mergeCell ref="B12:L12"/>
    <mergeCell ref="B13:D13"/>
    <mergeCell ref="E13:L13"/>
    <mergeCell ref="B14:L14"/>
    <mergeCell ref="B15:D15"/>
    <mergeCell ref="B16:L16"/>
    <mergeCell ref="B17:D17"/>
    <mergeCell ref="E17:L17"/>
    <mergeCell ref="B18:L18"/>
    <mergeCell ref="O31:O32"/>
    <mergeCell ref="D91:F91"/>
    <mergeCell ref="G91:H91"/>
    <mergeCell ref="J91:L91"/>
    <mergeCell ref="G92:H92"/>
    <mergeCell ref="J92:L92"/>
    <mergeCell ref="D94:F94"/>
    <mergeCell ref="G94:H94"/>
    <mergeCell ref="J94:L94"/>
    <mergeCell ref="B131:L131"/>
    <mergeCell ref="B172:C173"/>
    <mergeCell ref="E172:L172"/>
    <mergeCell ref="E173:L173"/>
    <mergeCell ref="G155:H155"/>
    <mergeCell ref="J155:L155"/>
    <mergeCell ref="E116:L116"/>
    <mergeCell ref="E117:L117"/>
    <mergeCell ref="B118:L118"/>
    <mergeCell ref="B123:L123"/>
    <mergeCell ref="B124:D124"/>
    <mergeCell ref="E124:L124"/>
    <mergeCell ref="B119:C120"/>
    <mergeCell ref="E119:L119"/>
    <mergeCell ref="E120:L120"/>
    <mergeCell ref="B121:L121"/>
    <mergeCell ref="B122:D122"/>
    <mergeCell ref="E122:L122"/>
    <mergeCell ref="B116:C117"/>
    <mergeCell ref="B125:L125"/>
    <mergeCell ref="B126:D126"/>
    <mergeCell ref="E126:L126"/>
    <mergeCell ref="B31:B32"/>
    <mergeCell ref="C31:D31"/>
    <mergeCell ref="E31:E32"/>
    <mergeCell ref="F31:H31"/>
    <mergeCell ref="I31:I32"/>
    <mergeCell ref="J31:J32"/>
    <mergeCell ref="K31:K32"/>
    <mergeCell ref="L31:L32"/>
    <mergeCell ref="G95:H95"/>
    <mergeCell ref="J95:L95"/>
    <mergeCell ref="O250:O251"/>
    <mergeCell ref="D259:F259"/>
    <mergeCell ref="G259:H259"/>
    <mergeCell ref="J259:L259"/>
    <mergeCell ref="G260:H260"/>
    <mergeCell ref="J260:L260"/>
    <mergeCell ref="F250:H250"/>
    <mergeCell ref="I250:I251"/>
    <mergeCell ref="J250:J251"/>
    <mergeCell ref="K250:K251"/>
    <mergeCell ref="L250:L251"/>
    <mergeCell ref="M250:N250"/>
    <mergeCell ref="C250:D250"/>
    <mergeCell ref="E250:E251"/>
    <mergeCell ref="E793:L793"/>
    <mergeCell ref="E246:L246"/>
    <mergeCell ref="B247:L247"/>
    <mergeCell ref="B243:C246"/>
    <mergeCell ref="E243:L243"/>
    <mergeCell ref="E240:L240"/>
    <mergeCell ref="B239:C241"/>
    <mergeCell ref="E239:L239"/>
    <mergeCell ref="E241:L241"/>
    <mergeCell ref="B242:L242"/>
    <mergeCell ref="G263:H263"/>
    <mergeCell ref="J263:L263"/>
    <mergeCell ref="B687:L687"/>
    <mergeCell ref="B688:C690"/>
    <mergeCell ref="E688:L688"/>
    <mergeCell ref="E690:L690"/>
    <mergeCell ref="B691:L691"/>
    <mergeCell ref="B692:C695"/>
    <mergeCell ref="E692:L692"/>
    <mergeCell ref="E693:L693"/>
    <mergeCell ref="E694:L694"/>
    <mergeCell ref="E695:L695"/>
    <mergeCell ref="E689:L689"/>
    <mergeCell ref="B467:C470"/>
    <mergeCell ref="B801:C804"/>
    <mergeCell ref="E801:L801"/>
    <mergeCell ref="E802:L802"/>
    <mergeCell ref="E803:L803"/>
    <mergeCell ref="E804:L804"/>
    <mergeCell ref="B805:L805"/>
    <mergeCell ref="B806:D806"/>
    <mergeCell ref="E806:L806"/>
    <mergeCell ref="J779:L779"/>
    <mergeCell ref="B781:L781"/>
    <mergeCell ref="B782:L782"/>
    <mergeCell ref="B783:L783"/>
    <mergeCell ref="B785:C786"/>
    <mergeCell ref="E785:L785"/>
    <mergeCell ref="E786:L786"/>
    <mergeCell ref="B787:L787"/>
    <mergeCell ref="B788:C789"/>
    <mergeCell ref="E788:L788"/>
    <mergeCell ref="E789:L789"/>
    <mergeCell ref="B790:L790"/>
    <mergeCell ref="B791:D791"/>
    <mergeCell ref="E791:L791"/>
    <mergeCell ref="B792:L792"/>
    <mergeCell ref="B793:D793"/>
    <mergeCell ref="B794:L794"/>
    <mergeCell ref="B795:D795"/>
    <mergeCell ref="E795:L795"/>
    <mergeCell ref="B796:L796"/>
    <mergeCell ref="B797:C799"/>
    <mergeCell ref="E797:L797"/>
    <mergeCell ref="E798:L798"/>
    <mergeCell ref="E799:L799"/>
    <mergeCell ref="B800:L800"/>
    <mergeCell ref="M808:N808"/>
    <mergeCell ref="O808:O809"/>
    <mergeCell ref="D821:F821"/>
    <mergeCell ref="G821:H821"/>
    <mergeCell ref="J821:L821"/>
    <mergeCell ref="G822:H822"/>
    <mergeCell ref="J822:L822"/>
    <mergeCell ref="D824:F824"/>
    <mergeCell ref="G824:H824"/>
    <mergeCell ref="J824:L824"/>
    <mergeCell ref="B843:L843"/>
    <mergeCell ref="B844:C845"/>
    <mergeCell ref="E844:L844"/>
    <mergeCell ref="E845:L845"/>
    <mergeCell ref="B846:L846"/>
    <mergeCell ref="B847:D847"/>
    <mergeCell ref="E847:L847"/>
    <mergeCell ref="B848:L848"/>
    <mergeCell ref="B808:B809"/>
    <mergeCell ref="C808:D808"/>
    <mergeCell ref="E808:E809"/>
    <mergeCell ref="F808:H808"/>
    <mergeCell ref="I808:I809"/>
    <mergeCell ref="J808:J809"/>
    <mergeCell ref="K808:K809"/>
    <mergeCell ref="L808:L809"/>
    <mergeCell ref="G825:H825"/>
    <mergeCell ref="J825:L825"/>
    <mergeCell ref="J835:L835"/>
    <mergeCell ref="B837:L837"/>
    <mergeCell ref="B838:L838"/>
    <mergeCell ref="B839:L839"/>
    <mergeCell ref="B841:C842"/>
    <mergeCell ref="E841:L841"/>
    <mergeCell ref="E842:L842"/>
    <mergeCell ref="M864:N864"/>
    <mergeCell ref="O864:O865"/>
    <mergeCell ref="D874:F874"/>
    <mergeCell ref="G874:H874"/>
    <mergeCell ref="J874:L874"/>
    <mergeCell ref="G875:H875"/>
    <mergeCell ref="J875:L875"/>
    <mergeCell ref="B849:D849"/>
    <mergeCell ref="E849:L849"/>
    <mergeCell ref="B850:L850"/>
    <mergeCell ref="B851:D851"/>
    <mergeCell ref="E851:L851"/>
    <mergeCell ref="B852:L852"/>
    <mergeCell ref="B853:C855"/>
    <mergeCell ref="E853:L853"/>
    <mergeCell ref="E854:L854"/>
    <mergeCell ref="E855:L855"/>
    <mergeCell ref="B856:L856"/>
    <mergeCell ref="B857:C860"/>
    <mergeCell ref="E857:L857"/>
    <mergeCell ref="E858:L858"/>
    <mergeCell ref="E859:L859"/>
    <mergeCell ref="E860:L860"/>
    <mergeCell ref="B861:L861"/>
    <mergeCell ref="D877:F877"/>
    <mergeCell ref="G877:H877"/>
    <mergeCell ref="J877:L877"/>
    <mergeCell ref="G878:H878"/>
    <mergeCell ref="J878:L878"/>
    <mergeCell ref="B862:D862"/>
    <mergeCell ref="E862:L862"/>
    <mergeCell ref="B864:B865"/>
    <mergeCell ref="C864:D864"/>
    <mergeCell ref="E864:E865"/>
    <mergeCell ref="F864:H864"/>
    <mergeCell ref="I864:I865"/>
    <mergeCell ref="J864:J865"/>
    <mergeCell ref="K864:K865"/>
    <mergeCell ref="L864:L865"/>
    <mergeCell ref="G487:H487"/>
    <mergeCell ref="J487:L487"/>
    <mergeCell ref="J502:L502"/>
    <mergeCell ref="B504:L504"/>
    <mergeCell ref="B505:L505"/>
    <mergeCell ref="B506:L506"/>
    <mergeCell ref="M474:N474"/>
    <mergeCell ref="O474:O475"/>
    <mergeCell ref="D483:F483"/>
    <mergeCell ref="G483:H483"/>
    <mergeCell ref="G484:H484"/>
    <mergeCell ref="J484:L484"/>
    <mergeCell ref="D486:F486"/>
    <mergeCell ref="G486:H486"/>
    <mergeCell ref="J486:L486"/>
  </mergeCells>
  <pageMargins left="0.2" right="0.2" top="0.21" bottom="0.2" header="0.2" footer="0.2"/>
  <pageSetup paperSize="9" scale="56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310"/>
  <sheetViews>
    <sheetView topLeftCell="B1" zoomScale="120" zoomScaleNormal="120" workbookViewId="0">
      <selection activeCell="D15" sqref="D15:I15"/>
    </sheetView>
  </sheetViews>
  <sheetFormatPr defaultRowHeight="16.5"/>
  <cols>
    <col min="1" max="1" width="2" style="9" hidden="1" customWidth="1"/>
    <col min="2" max="2" width="28.85546875" style="9" customWidth="1"/>
    <col min="3" max="3" width="27" style="9" customWidth="1"/>
    <col min="4" max="4" width="19.28515625" style="9" customWidth="1"/>
    <col min="5" max="5" width="19.42578125" style="9" customWidth="1"/>
    <col min="6" max="6" width="18.7109375" style="9" customWidth="1"/>
    <col min="7" max="7" width="18.85546875" style="9" customWidth="1"/>
    <col min="8" max="8" width="19" style="9" customWidth="1"/>
    <col min="9" max="9" width="19.85546875" style="9" customWidth="1"/>
    <col min="10" max="10" width="45" style="9" customWidth="1"/>
    <col min="11" max="11" width="42.140625" style="9" customWidth="1"/>
    <col min="12" max="16384" width="9.140625" style="9"/>
  </cols>
  <sheetData>
    <row r="1" spans="2:10">
      <c r="H1" s="13"/>
      <c r="I1" s="255" t="s">
        <v>126</v>
      </c>
      <c r="J1" s="255"/>
    </row>
    <row r="2" spans="2:10">
      <c r="H2" s="13"/>
      <c r="I2" s="82"/>
      <c r="J2" s="82"/>
    </row>
    <row r="3" spans="2:10">
      <c r="B3" s="256" t="s">
        <v>120</v>
      </c>
      <c r="C3" s="256"/>
      <c r="D3" s="256"/>
      <c r="E3" s="256"/>
      <c r="F3" s="256"/>
      <c r="G3" s="256"/>
      <c r="H3" s="256"/>
      <c r="I3" s="256"/>
    </row>
    <row r="4" spans="2:10">
      <c r="B4" s="256" t="s">
        <v>127</v>
      </c>
      <c r="C4" s="256"/>
      <c r="D4" s="256"/>
      <c r="E4" s="256"/>
      <c r="F4" s="256"/>
      <c r="G4" s="256"/>
      <c r="H4" s="256"/>
      <c r="I4" s="256"/>
    </row>
    <row r="5" spans="2:10">
      <c r="B5" s="256" t="s">
        <v>311</v>
      </c>
      <c r="C5" s="256"/>
      <c r="D5" s="256"/>
      <c r="E5" s="256"/>
      <c r="F5" s="256"/>
      <c r="G5" s="256"/>
      <c r="H5" s="256"/>
      <c r="I5" s="256"/>
    </row>
    <row r="6" spans="2:10">
      <c r="B6" s="83"/>
      <c r="C6" s="83"/>
      <c r="D6" s="83"/>
      <c r="E6" s="83"/>
      <c r="F6" s="83"/>
      <c r="G6" s="83"/>
      <c r="H6" s="83"/>
      <c r="I6" s="83"/>
    </row>
    <row r="7" spans="2:10">
      <c r="B7" s="261" t="s">
        <v>29</v>
      </c>
      <c r="C7" s="34" t="s">
        <v>30</v>
      </c>
      <c r="D7" s="282" t="s">
        <v>144</v>
      </c>
      <c r="E7" s="264"/>
      <c r="F7" s="264"/>
      <c r="G7" s="264"/>
      <c r="H7" s="264"/>
      <c r="I7" s="283"/>
      <c r="J7" s="12"/>
    </row>
    <row r="8" spans="2:10">
      <c r="B8" s="261"/>
      <c r="C8" s="34" t="s">
        <v>31</v>
      </c>
      <c r="D8" s="262">
        <v>104021</v>
      </c>
      <c r="E8" s="262"/>
      <c r="F8" s="262"/>
      <c r="G8" s="262"/>
      <c r="H8" s="262"/>
      <c r="I8" s="262"/>
    </row>
    <row r="9" spans="2:10">
      <c r="B9" s="260"/>
      <c r="C9" s="260"/>
      <c r="D9" s="260"/>
      <c r="E9" s="260"/>
      <c r="F9" s="260"/>
      <c r="G9" s="260"/>
      <c r="H9" s="260"/>
      <c r="I9" s="260"/>
    </row>
    <row r="10" spans="2:10">
      <c r="B10" s="261" t="s">
        <v>32</v>
      </c>
      <c r="C10" s="34" t="s">
        <v>30</v>
      </c>
      <c r="D10" s="282" t="s">
        <v>144</v>
      </c>
      <c r="E10" s="264"/>
      <c r="F10" s="264"/>
      <c r="G10" s="264"/>
      <c r="H10" s="264"/>
      <c r="I10" s="283"/>
    </row>
    <row r="11" spans="2:10">
      <c r="B11" s="261"/>
      <c r="C11" s="34" t="s">
        <v>31</v>
      </c>
      <c r="D11" s="262">
        <v>104021</v>
      </c>
      <c r="E11" s="262"/>
      <c r="F11" s="262"/>
      <c r="G11" s="262"/>
      <c r="H11" s="262"/>
      <c r="I11" s="262"/>
    </row>
    <row r="12" spans="2:10">
      <c r="B12" s="264"/>
      <c r="C12" s="264"/>
      <c r="D12" s="264"/>
      <c r="E12" s="264"/>
      <c r="F12" s="264"/>
      <c r="G12" s="264"/>
      <c r="H12" s="264"/>
      <c r="I12" s="264"/>
    </row>
    <row r="13" spans="2:10">
      <c r="B13" s="261" t="s">
        <v>33</v>
      </c>
      <c r="C13" s="261"/>
      <c r="D13" s="282" t="s">
        <v>144</v>
      </c>
      <c r="E13" s="264"/>
      <c r="F13" s="264"/>
      <c r="G13" s="264"/>
      <c r="H13" s="264"/>
      <c r="I13" s="283"/>
    </row>
    <row r="14" spans="2:10">
      <c r="B14" s="260"/>
      <c r="C14" s="260"/>
      <c r="D14" s="303"/>
      <c r="E14" s="303"/>
      <c r="F14" s="303"/>
      <c r="G14" s="303"/>
      <c r="H14" s="303"/>
    </row>
    <row r="15" spans="2:10">
      <c r="B15" s="261" t="s">
        <v>34</v>
      </c>
      <c r="C15" s="261"/>
      <c r="D15" s="262">
        <v>1006</v>
      </c>
      <c r="E15" s="262"/>
      <c r="F15" s="262"/>
      <c r="G15" s="262"/>
      <c r="H15" s="262"/>
      <c r="I15" s="262"/>
    </row>
    <row r="16" spans="2:10">
      <c r="B16" s="264"/>
      <c r="C16" s="264"/>
      <c r="D16" s="264"/>
      <c r="E16" s="264"/>
      <c r="F16" s="264"/>
      <c r="G16" s="264"/>
      <c r="H16" s="264"/>
      <c r="I16" s="264"/>
    </row>
    <row r="17" spans="2:10">
      <c r="B17" s="265" t="s">
        <v>123</v>
      </c>
      <c r="C17" s="34" t="s">
        <v>37</v>
      </c>
      <c r="D17" s="266" t="s">
        <v>142</v>
      </c>
      <c r="E17" s="266"/>
      <c r="F17" s="266"/>
      <c r="G17" s="266"/>
      <c r="H17" s="266"/>
      <c r="I17" s="266"/>
    </row>
    <row r="18" spans="2:10">
      <c r="B18" s="265"/>
      <c r="C18" s="34" t="s">
        <v>38</v>
      </c>
      <c r="D18" s="293" t="s">
        <v>142</v>
      </c>
      <c r="E18" s="294"/>
      <c r="F18" s="294"/>
      <c r="G18" s="294"/>
      <c r="H18" s="294"/>
      <c r="I18" s="295"/>
    </row>
    <row r="19" spans="2:10">
      <c r="B19" s="265"/>
      <c r="C19" s="34" t="s">
        <v>39</v>
      </c>
      <c r="D19" s="266" t="s">
        <v>143</v>
      </c>
      <c r="E19" s="266"/>
      <c r="F19" s="266"/>
      <c r="G19" s="266"/>
      <c r="H19" s="266"/>
      <c r="I19" s="266"/>
    </row>
    <row r="20" spans="2:10">
      <c r="B20" s="260"/>
      <c r="C20" s="260"/>
      <c r="D20" s="303"/>
      <c r="E20" s="303"/>
      <c r="F20" s="303"/>
      <c r="G20" s="303"/>
      <c r="H20" s="303"/>
    </row>
    <row r="21" spans="2:10">
      <c r="B21" s="267" t="s">
        <v>124</v>
      </c>
      <c r="C21" s="34" t="s">
        <v>41</v>
      </c>
      <c r="D21" s="273" t="s">
        <v>201</v>
      </c>
      <c r="E21" s="274"/>
      <c r="F21" s="274"/>
      <c r="G21" s="274"/>
      <c r="H21" s="274"/>
      <c r="I21" s="275"/>
    </row>
    <row r="22" spans="2:10">
      <c r="B22" s="269"/>
      <c r="C22" s="34" t="s">
        <v>42</v>
      </c>
      <c r="D22" s="262">
        <v>1006</v>
      </c>
      <c r="E22" s="262"/>
      <c r="F22" s="262"/>
      <c r="G22" s="262"/>
      <c r="H22" s="262"/>
      <c r="I22" s="262"/>
    </row>
    <row r="23" spans="2:10">
      <c r="B23" s="269"/>
      <c r="C23" s="34" t="s">
        <v>43</v>
      </c>
      <c r="D23" s="273" t="s">
        <v>159</v>
      </c>
      <c r="E23" s="274"/>
      <c r="F23" s="274"/>
      <c r="G23" s="274"/>
      <c r="H23" s="274"/>
      <c r="I23" s="275"/>
    </row>
    <row r="24" spans="2:10">
      <c r="B24" s="271"/>
      <c r="C24" s="34" t="s">
        <v>44</v>
      </c>
      <c r="D24" s="262">
        <v>11003</v>
      </c>
      <c r="E24" s="262"/>
      <c r="F24" s="262"/>
      <c r="G24" s="262"/>
      <c r="H24" s="262"/>
      <c r="I24" s="262"/>
    </row>
    <row r="25" spans="2:10">
      <c r="B25" s="260"/>
      <c r="C25" s="260"/>
      <c r="D25" s="303"/>
      <c r="E25" s="303"/>
      <c r="F25" s="303"/>
      <c r="G25" s="303"/>
      <c r="H25" s="303"/>
    </row>
    <row r="26" spans="2:10">
      <c r="B26" s="261" t="s">
        <v>125</v>
      </c>
      <c r="C26" s="261"/>
      <c r="D26" s="262" t="s">
        <v>148</v>
      </c>
      <c r="E26" s="262"/>
      <c r="F26" s="262"/>
      <c r="G26" s="262"/>
      <c r="H26" s="262"/>
      <c r="I26" s="262"/>
    </row>
    <row r="27" spans="2:10">
      <c r="B27" s="86"/>
      <c r="C27" s="86"/>
      <c r="D27" s="87"/>
      <c r="E27" s="87"/>
      <c r="F27" s="87"/>
      <c r="G27" s="87"/>
      <c r="H27" s="87"/>
      <c r="I27" s="87"/>
    </row>
    <row r="28" spans="2:10" ht="1.5" customHeight="1"/>
    <row r="29" spans="2:10" ht="68.25" customHeight="1">
      <c r="B29" s="38"/>
      <c r="C29" s="38"/>
      <c r="D29" s="314" t="s">
        <v>128</v>
      </c>
      <c r="E29" s="315"/>
      <c r="F29" s="314" t="s">
        <v>129</v>
      </c>
      <c r="G29" s="315"/>
      <c r="H29" s="316" t="s">
        <v>130</v>
      </c>
      <c r="I29" s="316" t="s">
        <v>131</v>
      </c>
      <c r="J29" s="316" t="s">
        <v>132</v>
      </c>
    </row>
    <row r="30" spans="2:10" ht="45.75" customHeight="1">
      <c r="B30" s="34" t="s">
        <v>133</v>
      </c>
      <c r="C30" s="41">
        <v>1006</v>
      </c>
      <c r="D30" s="3" t="s">
        <v>2</v>
      </c>
      <c r="E30" s="3" t="s">
        <v>134</v>
      </c>
      <c r="F30" s="3" t="s">
        <v>2</v>
      </c>
      <c r="G30" s="3" t="s">
        <v>134</v>
      </c>
      <c r="H30" s="317"/>
      <c r="I30" s="317"/>
      <c r="J30" s="317"/>
    </row>
    <row r="31" spans="2:10" ht="31.5" customHeight="1">
      <c r="B31" s="34" t="s">
        <v>135</v>
      </c>
      <c r="C31" s="41">
        <v>11003</v>
      </c>
      <c r="D31" s="3">
        <v>1</v>
      </c>
      <c r="E31" s="3">
        <v>2</v>
      </c>
      <c r="F31" s="3">
        <v>3</v>
      </c>
      <c r="G31" s="3">
        <v>4</v>
      </c>
      <c r="H31" s="3">
        <v>5</v>
      </c>
      <c r="I31" s="3">
        <v>6</v>
      </c>
      <c r="J31" s="3">
        <v>7</v>
      </c>
    </row>
    <row r="32" spans="2:10" ht="21.75" customHeight="1">
      <c r="B32" s="34" t="s">
        <v>136</v>
      </c>
      <c r="C32" s="273" t="s">
        <v>159</v>
      </c>
      <c r="D32" s="274"/>
      <c r="E32" s="274"/>
      <c r="F32" s="274"/>
      <c r="G32" s="274"/>
      <c r="H32" s="274"/>
      <c r="I32" s="274"/>
      <c r="J32" s="275"/>
    </row>
    <row r="33" spans="2:10" ht="189.75" customHeight="1">
      <c r="B33" s="34" t="s">
        <v>137</v>
      </c>
      <c r="C33" s="36" t="s">
        <v>214</v>
      </c>
      <c r="D33" s="39" t="s">
        <v>28</v>
      </c>
      <c r="E33" s="39" t="s">
        <v>28</v>
      </c>
      <c r="F33" s="39" t="s">
        <v>28</v>
      </c>
      <c r="G33" s="11"/>
      <c r="H33" s="39" t="s">
        <v>28</v>
      </c>
      <c r="I33" s="39" t="s">
        <v>28</v>
      </c>
      <c r="J33" s="39" t="s">
        <v>28</v>
      </c>
    </row>
    <row r="34" spans="2:10" ht="27">
      <c r="B34" s="34" t="s">
        <v>138</v>
      </c>
      <c r="C34" s="130" t="s">
        <v>158</v>
      </c>
      <c r="D34" s="39" t="s">
        <v>28</v>
      </c>
      <c r="E34" s="39" t="s">
        <v>28</v>
      </c>
      <c r="F34" s="39" t="s">
        <v>28</v>
      </c>
      <c r="G34" s="39" t="s">
        <v>27</v>
      </c>
      <c r="H34" s="39" t="s">
        <v>28</v>
      </c>
      <c r="I34" s="39" t="s">
        <v>28</v>
      </c>
      <c r="J34" s="39" t="s">
        <v>28</v>
      </c>
    </row>
    <row r="35" spans="2:10" ht="40.5">
      <c r="B35" s="178" t="s">
        <v>224</v>
      </c>
      <c r="C35" s="36" t="s">
        <v>215</v>
      </c>
      <c r="D35" s="39" t="s">
        <v>28</v>
      </c>
      <c r="E35" s="39" t="s">
        <v>28</v>
      </c>
      <c r="F35" s="39" t="s">
        <v>28</v>
      </c>
      <c r="G35" s="11"/>
      <c r="H35" s="39" t="s">
        <v>28</v>
      </c>
      <c r="I35" s="39" t="s">
        <v>28</v>
      </c>
      <c r="J35" s="39" t="s">
        <v>28</v>
      </c>
    </row>
    <row r="36" spans="2:10" ht="25.5" customHeight="1">
      <c r="B36" s="318" t="s">
        <v>140</v>
      </c>
      <c r="C36" s="318"/>
      <c r="D36" s="38"/>
      <c r="E36" s="38"/>
      <c r="F36" s="38"/>
      <c r="G36" s="38"/>
      <c r="H36" s="38"/>
      <c r="I36" s="38"/>
      <c r="J36" s="38"/>
    </row>
    <row r="37" spans="2:10" ht="96" customHeight="1">
      <c r="B37" s="327" t="s">
        <v>161</v>
      </c>
      <c r="C37" s="328"/>
      <c r="D37" s="42">
        <v>1000</v>
      </c>
      <c r="E37" s="42">
        <f>D37</f>
        <v>1000</v>
      </c>
      <c r="F37" s="149">
        <v>1000</v>
      </c>
      <c r="G37" s="42">
        <f>F37</f>
        <v>1000</v>
      </c>
      <c r="H37" s="149">
        <f>G37</f>
        <v>1000</v>
      </c>
      <c r="I37" s="42">
        <f>G37-H37</f>
        <v>0</v>
      </c>
      <c r="J37" s="220"/>
    </row>
    <row r="38" spans="2:10" ht="54.75" customHeight="1">
      <c r="B38" s="327" t="s">
        <v>162</v>
      </c>
      <c r="C38" s="328"/>
      <c r="D38" s="42">
        <v>11</v>
      </c>
      <c r="E38" s="44">
        <f t="shared" ref="E38:E46" si="0">D38</f>
        <v>11</v>
      </c>
      <c r="F38" s="149">
        <v>11</v>
      </c>
      <c r="G38" s="44">
        <f t="shared" ref="G38:G40" si="1">F38</f>
        <v>11</v>
      </c>
      <c r="H38" s="149">
        <v>11</v>
      </c>
      <c r="I38" s="42">
        <f t="shared" ref="I38:I47" si="2">G38-H38</f>
        <v>0</v>
      </c>
      <c r="J38" s="220"/>
    </row>
    <row r="39" spans="2:10" ht="57" customHeight="1">
      <c r="B39" s="327" t="s">
        <v>163</v>
      </c>
      <c r="C39" s="328"/>
      <c r="D39" s="42">
        <v>295</v>
      </c>
      <c r="E39" s="44">
        <f t="shared" si="0"/>
        <v>295</v>
      </c>
      <c r="F39" s="149">
        <v>295</v>
      </c>
      <c r="G39" s="44">
        <f t="shared" si="1"/>
        <v>295</v>
      </c>
      <c r="H39" s="149">
        <v>294.8</v>
      </c>
      <c r="I39" s="42">
        <f t="shared" si="2"/>
        <v>0.19999999999998863</v>
      </c>
      <c r="J39" s="220" t="s">
        <v>315</v>
      </c>
    </row>
    <row r="40" spans="2:10" ht="62.25" customHeight="1">
      <c r="B40" s="327" t="s">
        <v>164</v>
      </c>
      <c r="C40" s="328"/>
      <c r="D40" s="42">
        <v>1100</v>
      </c>
      <c r="E40" s="44">
        <f t="shared" si="0"/>
        <v>1100</v>
      </c>
      <c r="F40" s="149">
        <v>1100</v>
      </c>
      <c r="G40" s="44">
        <f t="shared" si="1"/>
        <v>1100</v>
      </c>
      <c r="H40" s="149">
        <v>1098.9000000000001</v>
      </c>
      <c r="I40" s="42">
        <f t="shared" si="2"/>
        <v>1.0999999999999091</v>
      </c>
      <c r="J40" s="220" t="s">
        <v>316</v>
      </c>
    </row>
    <row r="41" spans="2:10" ht="31.5" customHeight="1">
      <c r="B41" s="326" t="s">
        <v>165</v>
      </c>
      <c r="C41" s="326"/>
      <c r="D41" s="42">
        <v>2</v>
      </c>
      <c r="E41" s="44">
        <f t="shared" si="0"/>
        <v>2</v>
      </c>
      <c r="F41" s="149">
        <v>2</v>
      </c>
      <c r="G41" s="149">
        <f t="shared" ref="G41:G46" si="3">F41</f>
        <v>2</v>
      </c>
      <c r="H41" s="149">
        <v>2</v>
      </c>
      <c r="I41" s="42">
        <f t="shared" si="2"/>
        <v>0</v>
      </c>
      <c r="J41" s="45"/>
    </row>
    <row r="42" spans="2:10" ht="31.5" customHeight="1">
      <c r="B42" s="326" t="s">
        <v>166</v>
      </c>
      <c r="C42" s="326"/>
      <c r="D42" s="42">
        <v>2</v>
      </c>
      <c r="E42" s="44">
        <f t="shared" si="0"/>
        <v>2</v>
      </c>
      <c r="F42" s="149">
        <v>2</v>
      </c>
      <c r="G42" s="42">
        <f t="shared" si="3"/>
        <v>2</v>
      </c>
      <c r="H42" s="149">
        <v>2</v>
      </c>
      <c r="I42" s="42">
        <f t="shared" si="2"/>
        <v>0</v>
      </c>
      <c r="J42" s="45"/>
    </row>
    <row r="43" spans="2:10" ht="29.25" customHeight="1">
      <c r="B43" s="326" t="s">
        <v>167</v>
      </c>
      <c r="C43" s="326"/>
      <c r="D43" s="42">
        <v>90</v>
      </c>
      <c r="E43" s="44">
        <f t="shared" si="0"/>
        <v>90</v>
      </c>
      <c r="F43" s="149">
        <v>90</v>
      </c>
      <c r="G43" s="42">
        <f t="shared" si="3"/>
        <v>90</v>
      </c>
      <c r="H43" s="149">
        <v>90</v>
      </c>
      <c r="I43" s="42">
        <f t="shared" si="2"/>
        <v>0</v>
      </c>
      <c r="J43" s="45"/>
    </row>
    <row r="44" spans="2:10" ht="48.75" customHeight="1">
      <c r="B44" s="326" t="s">
        <v>244</v>
      </c>
      <c r="C44" s="326"/>
      <c r="D44" s="149">
        <v>90</v>
      </c>
      <c r="E44" s="149">
        <f t="shared" si="0"/>
        <v>90</v>
      </c>
      <c r="F44" s="149">
        <v>90</v>
      </c>
      <c r="G44" s="149">
        <f t="shared" si="3"/>
        <v>90</v>
      </c>
      <c r="H44" s="149">
        <v>90</v>
      </c>
      <c r="I44" s="149">
        <f t="shared" si="2"/>
        <v>0</v>
      </c>
      <c r="J44" s="40"/>
    </row>
    <row r="45" spans="2:10" ht="49.5" customHeight="1">
      <c r="B45" s="326" t="s">
        <v>168</v>
      </c>
      <c r="C45" s="326"/>
      <c r="D45" s="42">
        <v>90</v>
      </c>
      <c r="E45" s="44">
        <f t="shared" si="0"/>
        <v>90</v>
      </c>
      <c r="F45" s="149">
        <v>90</v>
      </c>
      <c r="G45" s="42">
        <f t="shared" si="3"/>
        <v>90</v>
      </c>
      <c r="H45" s="149">
        <v>90</v>
      </c>
      <c r="I45" s="42">
        <f t="shared" si="2"/>
        <v>0</v>
      </c>
      <c r="J45" s="45"/>
    </row>
    <row r="46" spans="2:10" ht="19.5" customHeight="1">
      <c r="B46" s="327" t="s">
        <v>169</v>
      </c>
      <c r="C46" s="328"/>
      <c r="D46" s="131" t="s">
        <v>277</v>
      </c>
      <c r="E46" s="112" t="str">
        <f t="shared" si="0"/>
        <v>7-8</v>
      </c>
      <c r="F46" s="131" t="s">
        <v>277</v>
      </c>
      <c r="G46" s="113" t="str">
        <f t="shared" si="3"/>
        <v>7-8</v>
      </c>
      <c r="H46" s="131" t="s">
        <v>277</v>
      </c>
      <c r="I46" s="149">
        <v>0</v>
      </c>
      <c r="J46" s="88"/>
    </row>
    <row r="47" spans="2:10" ht="88.5" customHeight="1">
      <c r="B47" s="319" t="s">
        <v>141</v>
      </c>
      <c r="C47" s="319"/>
      <c r="D47" s="181">
        <v>31000</v>
      </c>
      <c r="E47" s="181">
        <v>24242</v>
      </c>
      <c r="F47" s="181">
        <v>31000</v>
      </c>
      <c r="G47" s="181">
        <v>24242</v>
      </c>
      <c r="H47" s="181">
        <v>24225.89</v>
      </c>
      <c r="I47" s="181">
        <f t="shared" si="2"/>
        <v>16.110000000000582</v>
      </c>
      <c r="J47" s="220" t="s">
        <v>314</v>
      </c>
    </row>
    <row r="48" spans="2:10">
      <c r="J48" s="250"/>
    </row>
    <row r="49" spans="2:10" s="151" customFormat="1"/>
    <row r="50" spans="2:10" s="151" customFormat="1"/>
    <row r="51" spans="2:10" ht="16.5" customHeight="1">
      <c r="B51" s="26" t="s">
        <v>313</v>
      </c>
      <c r="C51" s="307" t="s">
        <v>66</v>
      </c>
      <c r="D51" s="307"/>
      <c r="E51" s="307"/>
      <c r="F51" s="254" t="s">
        <v>67</v>
      </c>
      <c r="G51" s="254"/>
      <c r="H51" s="259" t="s">
        <v>308</v>
      </c>
      <c r="I51" s="259"/>
      <c r="J51" s="259"/>
    </row>
    <row r="52" spans="2:10">
      <c r="C52" s="8"/>
      <c r="D52" s="8"/>
      <c r="E52" s="1"/>
      <c r="F52" s="254" t="s">
        <v>68</v>
      </c>
      <c r="G52" s="254"/>
      <c r="H52" s="254" t="s">
        <v>69</v>
      </c>
      <c r="I52" s="254"/>
      <c r="J52" s="254"/>
    </row>
    <row r="53" spans="2:10">
      <c r="B53" s="33" t="s">
        <v>70</v>
      </c>
      <c r="D53" s="8"/>
      <c r="E53" s="8"/>
      <c r="F53" s="8"/>
      <c r="G53" s="8"/>
    </row>
    <row r="54" spans="2:10" ht="16.5" customHeight="1">
      <c r="C54" s="307" t="s">
        <v>71</v>
      </c>
      <c r="D54" s="307"/>
      <c r="E54" s="307"/>
      <c r="F54" s="254" t="s">
        <v>67</v>
      </c>
      <c r="G54" s="254"/>
      <c r="H54" s="259" t="s">
        <v>212</v>
      </c>
      <c r="I54" s="259"/>
      <c r="J54" s="259"/>
    </row>
    <row r="55" spans="2:10">
      <c r="C55" s="8"/>
      <c r="D55" s="8"/>
      <c r="E55" s="8"/>
      <c r="F55" s="254" t="s">
        <v>68</v>
      </c>
      <c r="G55" s="254"/>
      <c r="H55" s="254" t="s">
        <v>69</v>
      </c>
      <c r="I55" s="254"/>
      <c r="J55" s="254"/>
    </row>
    <row r="61" spans="2:10" s="151" customFormat="1"/>
    <row r="62" spans="2:10" s="151" customFormat="1"/>
    <row r="63" spans="2:10" s="151" customFormat="1"/>
    <row r="64" spans="2:10" s="151" customFormat="1"/>
    <row r="65" spans="2:10" s="151" customFormat="1"/>
    <row r="66" spans="2:10" s="151" customFormat="1"/>
    <row r="67" spans="2:10" s="151" customFormat="1"/>
    <row r="68" spans="2:10" s="151" customFormat="1"/>
    <row r="69" spans="2:10">
      <c r="H69" s="13"/>
      <c r="I69" s="255" t="s">
        <v>126</v>
      </c>
      <c r="J69" s="255"/>
    </row>
    <row r="70" spans="2:10">
      <c r="F70" s="35"/>
      <c r="G70" s="35"/>
      <c r="H70" s="35"/>
    </row>
    <row r="71" spans="2:10">
      <c r="B71" s="256" t="s">
        <v>120</v>
      </c>
      <c r="C71" s="256"/>
      <c r="D71" s="256"/>
      <c r="E71" s="256"/>
      <c r="F71" s="256"/>
      <c r="G71" s="256"/>
      <c r="H71" s="256"/>
      <c r="I71" s="256"/>
    </row>
    <row r="72" spans="2:10">
      <c r="B72" s="256" t="s">
        <v>127</v>
      </c>
      <c r="C72" s="256"/>
      <c r="D72" s="256"/>
      <c r="E72" s="256"/>
      <c r="F72" s="256"/>
      <c r="G72" s="256"/>
      <c r="H72" s="256"/>
      <c r="I72" s="256"/>
    </row>
    <row r="73" spans="2:10">
      <c r="B73" s="256" t="s">
        <v>311</v>
      </c>
      <c r="C73" s="256"/>
      <c r="D73" s="256"/>
      <c r="E73" s="256"/>
      <c r="F73" s="256"/>
      <c r="G73" s="256"/>
      <c r="H73" s="256"/>
      <c r="I73" s="256"/>
    </row>
    <row r="74" spans="2:10">
      <c r="J74" s="12"/>
    </row>
    <row r="75" spans="2:10">
      <c r="B75" s="261" t="s">
        <v>29</v>
      </c>
      <c r="C75" s="34" t="s">
        <v>30</v>
      </c>
      <c r="D75" s="282" t="s">
        <v>144</v>
      </c>
      <c r="E75" s="264"/>
      <c r="F75" s="264"/>
      <c r="G75" s="264"/>
      <c r="H75" s="264"/>
      <c r="I75" s="283"/>
      <c r="J75" s="12"/>
    </row>
    <row r="76" spans="2:10">
      <c r="B76" s="261"/>
      <c r="C76" s="34" t="s">
        <v>31</v>
      </c>
      <c r="D76" s="262">
        <v>104021</v>
      </c>
      <c r="E76" s="262"/>
      <c r="F76" s="262"/>
      <c r="G76" s="262"/>
      <c r="H76" s="262"/>
      <c r="I76" s="262"/>
    </row>
    <row r="77" spans="2:10">
      <c r="B77" s="260"/>
      <c r="C77" s="260"/>
      <c r="D77" s="260"/>
      <c r="E77" s="260"/>
      <c r="F77" s="260"/>
      <c r="G77" s="260"/>
      <c r="H77" s="260"/>
      <c r="I77" s="260"/>
    </row>
    <row r="78" spans="2:10">
      <c r="B78" s="261" t="s">
        <v>32</v>
      </c>
      <c r="C78" s="34" t="s">
        <v>30</v>
      </c>
      <c r="D78" s="282" t="s">
        <v>144</v>
      </c>
      <c r="E78" s="264"/>
      <c r="F78" s="264"/>
      <c r="G78" s="264"/>
      <c r="H78" s="264"/>
      <c r="I78" s="283"/>
    </row>
    <row r="79" spans="2:10">
      <c r="B79" s="261"/>
      <c r="C79" s="34" t="s">
        <v>31</v>
      </c>
      <c r="D79" s="262">
        <v>104021</v>
      </c>
      <c r="E79" s="262"/>
      <c r="F79" s="262"/>
      <c r="G79" s="262"/>
      <c r="H79" s="262"/>
      <c r="I79" s="262"/>
    </row>
    <row r="80" spans="2:10">
      <c r="B80" s="264"/>
      <c r="C80" s="264"/>
      <c r="D80" s="264"/>
      <c r="E80" s="264"/>
      <c r="F80" s="264"/>
      <c r="G80" s="264"/>
      <c r="H80" s="264"/>
      <c r="I80" s="264"/>
    </row>
    <row r="81" spans="2:10">
      <c r="B81" s="261" t="s">
        <v>33</v>
      </c>
      <c r="C81" s="261"/>
      <c r="D81" s="282" t="s">
        <v>144</v>
      </c>
      <c r="E81" s="264"/>
      <c r="F81" s="264"/>
      <c r="G81" s="264"/>
      <c r="H81" s="264"/>
      <c r="I81" s="283"/>
    </row>
    <row r="82" spans="2:10">
      <c r="B82" s="260"/>
      <c r="C82" s="260"/>
      <c r="D82" s="303"/>
      <c r="E82" s="303"/>
      <c r="F82" s="303"/>
      <c r="G82" s="303"/>
      <c r="H82" s="303"/>
    </row>
    <row r="83" spans="2:10">
      <c r="B83" s="261" t="s">
        <v>34</v>
      </c>
      <c r="C83" s="261"/>
      <c r="D83" s="262">
        <v>1006</v>
      </c>
      <c r="E83" s="262"/>
      <c r="F83" s="262"/>
      <c r="G83" s="262"/>
      <c r="H83" s="262"/>
      <c r="I83" s="262"/>
    </row>
    <row r="84" spans="2:10">
      <c r="B84" s="264"/>
      <c r="C84" s="264"/>
      <c r="D84" s="264"/>
      <c r="E84" s="264"/>
      <c r="F84" s="264"/>
      <c r="G84" s="264"/>
      <c r="H84" s="264"/>
      <c r="I84" s="264"/>
    </row>
    <row r="85" spans="2:10">
      <c r="B85" s="265" t="s">
        <v>123</v>
      </c>
      <c r="C85" s="34" t="s">
        <v>37</v>
      </c>
      <c r="D85" s="266" t="s">
        <v>142</v>
      </c>
      <c r="E85" s="266"/>
      <c r="F85" s="266"/>
      <c r="G85" s="266"/>
      <c r="H85" s="266"/>
      <c r="I85" s="266"/>
    </row>
    <row r="86" spans="2:10">
      <c r="B86" s="265"/>
      <c r="C86" s="34" t="s">
        <v>38</v>
      </c>
      <c r="D86" s="293" t="s">
        <v>142</v>
      </c>
      <c r="E86" s="294"/>
      <c r="F86" s="294"/>
      <c r="G86" s="294"/>
      <c r="H86" s="294"/>
      <c r="I86" s="295"/>
    </row>
    <row r="87" spans="2:10">
      <c r="B87" s="265"/>
      <c r="C87" s="34" t="s">
        <v>39</v>
      </c>
      <c r="D87" s="266" t="s">
        <v>143</v>
      </c>
      <c r="E87" s="266"/>
      <c r="F87" s="266"/>
      <c r="G87" s="266"/>
      <c r="H87" s="266"/>
      <c r="I87" s="266"/>
    </row>
    <row r="88" spans="2:10">
      <c r="B88" s="260"/>
      <c r="C88" s="260"/>
      <c r="D88" s="303"/>
      <c r="E88" s="303"/>
      <c r="F88" s="303"/>
      <c r="G88" s="303"/>
      <c r="H88" s="303"/>
    </row>
    <row r="89" spans="2:10">
      <c r="B89" s="267" t="s">
        <v>124</v>
      </c>
      <c r="C89" s="34" t="s">
        <v>41</v>
      </c>
      <c r="D89" s="273" t="s">
        <v>201</v>
      </c>
      <c r="E89" s="274"/>
      <c r="F89" s="274"/>
      <c r="G89" s="274"/>
      <c r="H89" s="274"/>
      <c r="I89" s="275"/>
    </row>
    <row r="90" spans="2:10">
      <c r="B90" s="269"/>
      <c r="C90" s="34" t="s">
        <v>42</v>
      </c>
      <c r="D90" s="262">
        <v>1006</v>
      </c>
      <c r="E90" s="262"/>
      <c r="F90" s="262"/>
      <c r="G90" s="262"/>
      <c r="H90" s="262"/>
      <c r="I90" s="262"/>
    </row>
    <row r="91" spans="2:10">
      <c r="B91" s="269"/>
      <c r="C91" s="34" t="s">
        <v>43</v>
      </c>
      <c r="D91" s="273" t="s">
        <v>334</v>
      </c>
      <c r="E91" s="274"/>
      <c r="F91" s="274"/>
      <c r="G91" s="274"/>
      <c r="H91" s="274"/>
      <c r="I91" s="275"/>
    </row>
    <row r="92" spans="2:10">
      <c r="B92" s="271"/>
      <c r="C92" s="34" t="s">
        <v>44</v>
      </c>
      <c r="D92" s="262">
        <v>11004</v>
      </c>
      <c r="E92" s="262"/>
      <c r="F92" s="262"/>
      <c r="G92" s="262"/>
      <c r="H92" s="262"/>
      <c r="I92" s="262"/>
    </row>
    <row r="93" spans="2:10">
      <c r="B93" s="260"/>
      <c r="C93" s="260"/>
      <c r="D93" s="303"/>
      <c r="E93" s="303"/>
      <c r="F93" s="303"/>
      <c r="G93" s="303"/>
      <c r="H93" s="303"/>
    </row>
    <row r="94" spans="2:10">
      <c r="B94" s="261" t="s">
        <v>125</v>
      </c>
      <c r="C94" s="261"/>
      <c r="D94" s="262" t="s">
        <v>148</v>
      </c>
      <c r="E94" s="262"/>
      <c r="F94" s="262"/>
      <c r="G94" s="262"/>
      <c r="H94" s="262"/>
      <c r="I94" s="262"/>
    </row>
    <row r="96" spans="2:10" ht="55.5" customHeight="1">
      <c r="B96" s="38"/>
      <c r="C96" s="38"/>
      <c r="D96" s="314" t="s">
        <v>128</v>
      </c>
      <c r="E96" s="315"/>
      <c r="F96" s="314" t="s">
        <v>129</v>
      </c>
      <c r="G96" s="315"/>
      <c r="H96" s="316" t="s">
        <v>130</v>
      </c>
      <c r="I96" s="316" t="s">
        <v>131</v>
      </c>
      <c r="J96" s="316" t="s">
        <v>132</v>
      </c>
    </row>
    <row r="97" spans="2:10" ht="54.75" customHeight="1">
      <c r="B97" s="34" t="s">
        <v>133</v>
      </c>
      <c r="C97" s="41">
        <v>1006</v>
      </c>
      <c r="D97" s="3" t="s">
        <v>2</v>
      </c>
      <c r="E97" s="3" t="s">
        <v>134</v>
      </c>
      <c r="F97" s="3" t="s">
        <v>2</v>
      </c>
      <c r="G97" s="3" t="s">
        <v>134</v>
      </c>
      <c r="H97" s="317"/>
      <c r="I97" s="317"/>
      <c r="J97" s="317"/>
    </row>
    <row r="98" spans="2:10">
      <c r="B98" s="34" t="s">
        <v>135</v>
      </c>
      <c r="C98" s="41">
        <v>11004</v>
      </c>
      <c r="D98" s="3">
        <v>1</v>
      </c>
      <c r="E98" s="3">
        <v>2</v>
      </c>
      <c r="F98" s="3">
        <v>3</v>
      </c>
      <c r="G98" s="3">
        <v>4</v>
      </c>
      <c r="H98" s="3">
        <v>5</v>
      </c>
      <c r="I98" s="3">
        <v>6</v>
      </c>
      <c r="J98" s="3">
        <v>7</v>
      </c>
    </row>
    <row r="99" spans="2:10" ht="18.75" customHeight="1">
      <c r="B99" s="34" t="s">
        <v>136</v>
      </c>
      <c r="C99" s="273" t="s">
        <v>218</v>
      </c>
      <c r="D99" s="274"/>
      <c r="E99" s="274"/>
      <c r="F99" s="274"/>
      <c r="G99" s="274"/>
      <c r="H99" s="274"/>
      <c r="I99" s="274"/>
      <c r="J99" s="275"/>
    </row>
    <row r="100" spans="2:10" ht="144.75" customHeight="1">
      <c r="B100" s="34" t="s">
        <v>137</v>
      </c>
      <c r="C100" s="136" t="s">
        <v>217</v>
      </c>
      <c r="D100" s="39" t="s">
        <v>28</v>
      </c>
      <c r="E100" s="39" t="s">
        <v>28</v>
      </c>
      <c r="F100" s="39" t="s">
        <v>28</v>
      </c>
      <c r="G100" s="11"/>
      <c r="H100" s="39" t="s">
        <v>28</v>
      </c>
      <c r="I100" s="39" t="s">
        <v>28</v>
      </c>
      <c r="J100" s="39" t="s">
        <v>28</v>
      </c>
    </row>
    <row r="101" spans="2:10" ht="32.25" customHeight="1">
      <c r="B101" s="34" t="s">
        <v>138</v>
      </c>
      <c r="C101" s="36" t="s">
        <v>158</v>
      </c>
      <c r="D101" s="39" t="s">
        <v>28</v>
      </c>
      <c r="E101" s="39" t="s">
        <v>28</v>
      </c>
      <c r="F101" s="39" t="s">
        <v>28</v>
      </c>
      <c r="G101" s="39" t="s">
        <v>27</v>
      </c>
      <c r="H101" s="39" t="s">
        <v>28</v>
      </c>
      <c r="I101" s="39" t="s">
        <v>28</v>
      </c>
      <c r="J101" s="39" t="s">
        <v>28</v>
      </c>
    </row>
    <row r="102" spans="2:10" ht="102" customHeight="1">
      <c r="B102" s="178" t="s">
        <v>224</v>
      </c>
      <c r="C102" s="136" t="s">
        <v>219</v>
      </c>
      <c r="D102" s="39" t="s">
        <v>28</v>
      </c>
      <c r="E102" s="39" t="s">
        <v>28</v>
      </c>
      <c r="F102" s="39" t="s">
        <v>28</v>
      </c>
      <c r="G102" s="11"/>
      <c r="H102" s="39" t="s">
        <v>28</v>
      </c>
      <c r="I102" s="39" t="s">
        <v>28</v>
      </c>
      <c r="J102" s="39" t="s">
        <v>28</v>
      </c>
    </row>
    <row r="103" spans="2:10" ht="19.5" customHeight="1">
      <c r="B103" s="318" t="s">
        <v>140</v>
      </c>
      <c r="C103" s="318"/>
      <c r="D103" s="38"/>
      <c r="E103" s="38"/>
      <c r="F103" s="38"/>
      <c r="G103" s="38"/>
      <c r="H103" s="38"/>
      <c r="I103" s="38"/>
      <c r="J103" s="38"/>
    </row>
    <row r="104" spans="2:10" ht="34.5" customHeight="1">
      <c r="B104" s="326" t="s">
        <v>170</v>
      </c>
      <c r="C104" s="326"/>
      <c r="D104" s="42">
        <v>1</v>
      </c>
      <c r="E104" s="42">
        <f>D104</f>
        <v>1</v>
      </c>
      <c r="F104" s="149">
        <v>1</v>
      </c>
      <c r="G104" s="42">
        <f>F104</f>
        <v>1</v>
      </c>
      <c r="H104" s="149">
        <v>1</v>
      </c>
      <c r="I104" s="42">
        <f>G104-H104</f>
        <v>0</v>
      </c>
      <c r="J104" s="11"/>
    </row>
    <row r="105" spans="2:10" ht="30" customHeight="1">
      <c r="B105" s="326" t="s">
        <v>171</v>
      </c>
      <c r="C105" s="326"/>
      <c r="D105" s="42">
        <v>1</v>
      </c>
      <c r="E105" s="42">
        <f>D105</f>
        <v>1</v>
      </c>
      <c r="F105" s="149">
        <v>1</v>
      </c>
      <c r="G105" s="42">
        <f t="shared" ref="G105:G108" si="4">F105</f>
        <v>1</v>
      </c>
      <c r="H105" s="149">
        <v>1</v>
      </c>
      <c r="I105" s="42">
        <f t="shared" ref="I105:I108" si="5">G105-H105</f>
        <v>0</v>
      </c>
      <c r="J105" s="11"/>
    </row>
    <row r="106" spans="2:10" ht="63" customHeight="1">
      <c r="B106" s="326" t="s">
        <v>245</v>
      </c>
      <c r="C106" s="326"/>
      <c r="D106" s="42">
        <v>95</v>
      </c>
      <c r="E106" s="149">
        <f>D106</f>
        <v>95</v>
      </c>
      <c r="F106" s="149">
        <v>95</v>
      </c>
      <c r="G106" s="42">
        <f t="shared" si="4"/>
        <v>95</v>
      </c>
      <c r="H106" s="149">
        <v>95</v>
      </c>
      <c r="I106" s="42">
        <f t="shared" si="5"/>
        <v>0</v>
      </c>
      <c r="J106" s="11"/>
    </row>
    <row r="107" spans="2:10" ht="25.5" customHeight="1">
      <c r="B107" s="327" t="s">
        <v>220</v>
      </c>
      <c r="C107" s="328"/>
      <c r="D107" s="42">
        <v>1</v>
      </c>
      <c r="E107" s="42">
        <f t="shared" ref="E107:E108" si="6">D107</f>
        <v>1</v>
      </c>
      <c r="F107" s="149">
        <v>1</v>
      </c>
      <c r="G107" s="42">
        <f t="shared" si="4"/>
        <v>1</v>
      </c>
      <c r="H107" s="149">
        <v>1</v>
      </c>
      <c r="I107" s="42">
        <f t="shared" si="5"/>
        <v>0</v>
      </c>
      <c r="J107" s="40"/>
    </row>
    <row r="108" spans="2:10" ht="65.25" customHeight="1" thickBot="1">
      <c r="B108" s="319" t="s">
        <v>141</v>
      </c>
      <c r="C108" s="319"/>
      <c r="D108" s="181">
        <v>39058.699999999997</v>
      </c>
      <c r="E108" s="181">
        <f t="shared" si="6"/>
        <v>39058.699999999997</v>
      </c>
      <c r="F108" s="181">
        <v>39058.699999999997</v>
      </c>
      <c r="G108" s="181">
        <f t="shared" si="4"/>
        <v>39058.699999999997</v>
      </c>
      <c r="H108" s="181">
        <v>33952.68</v>
      </c>
      <c r="I108" s="181">
        <f t="shared" si="5"/>
        <v>5106.0199999999968</v>
      </c>
      <c r="J108" s="248" t="s">
        <v>307</v>
      </c>
    </row>
    <row r="110" spans="2:10" s="151" customFormat="1"/>
    <row r="111" spans="2:10" s="151" customFormat="1"/>
    <row r="112" spans="2:10">
      <c r="B112" s="153" t="s">
        <v>313</v>
      </c>
    </row>
    <row r="113" spans="2:10" ht="16.5" customHeight="1">
      <c r="C113" s="307" t="s">
        <v>66</v>
      </c>
      <c r="D113" s="307"/>
      <c r="E113" s="307"/>
      <c r="F113" s="254" t="s">
        <v>67</v>
      </c>
      <c r="G113" s="254"/>
      <c r="H113" s="259" t="s">
        <v>308</v>
      </c>
      <c r="I113" s="259"/>
      <c r="J113" s="259"/>
    </row>
    <row r="114" spans="2:10">
      <c r="C114" s="8"/>
      <c r="D114" s="8"/>
      <c r="E114" s="1"/>
      <c r="F114" s="254" t="s">
        <v>68</v>
      </c>
      <c r="G114" s="254"/>
      <c r="H114" s="254" t="s">
        <v>69</v>
      </c>
      <c r="I114" s="254"/>
      <c r="J114" s="254"/>
    </row>
    <row r="115" spans="2:10">
      <c r="B115" s="33" t="s">
        <v>70</v>
      </c>
      <c r="D115" s="8"/>
      <c r="E115" s="8"/>
      <c r="F115" s="8"/>
      <c r="G115" s="8"/>
    </row>
    <row r="116" spans="2:10" ht="16.5" customHeight="1">
      <c r="C116" s="307" t="s">
        <v>71</v>
      </c>
      <c r="D116" s="307"/>
      <c r="E116" s="307"/>
      <c r="F116" s="254" t="s">
        <v>67</v>
      </c>
      <c r="G116" s="254"/>
      <c r="H116" s="259" t="s">
        <v>212</v>
      </c>
      <c r="I116" s="259"/>
      <c r="J116" s="259"/>
    </row>
    <row r="117" spans="2:10">
      <c r="C117" s="8"/>
      <c r="D117" s="8"/>
      <c r="E117" s="8"/>
      <c r="F117" s="254" t="s">
        <v>68</v>
      </c>
      <c r="G117" s="254"/>
      <c r="H117" s="254" t="s">
        <v>69</v>
      </c>
      <c r="I117" s="254"/>
      <c r="J117" s="254"/>
    </row>
    <row r="138" s="151" customFormat="1"/>
    <row r="139" s="151" customFormat="1"/>
    <row r="140" s="151" customFormat="1"/>
    <row r="141" s="151" customFormat="1"/>
    <row r="142" s="151" customFormat="1"/>
    <row r="143" s="151" customFormat="1"/>
    <row r="144" s="151" customFormat="1"/>
    <row r="145" spans="2:10" s="151" customFormat="1"/>
    <row r="146" spans="2:10" s="151" customFormat="1"/>
    <row r="147" spans="2:10" s="151" customFormat="1"/>
    <row r="148" spans="2:10" s="151" customFormat="1"/>
    <row r="149" spans="2:10" s="151" customFormat="1"/>
    <row r="150" spans="2:10" s="151" customFormat="1"/>
    <row r="151" spans="2:10" s="151" customFormat="1"/>
    <row r="152" spans="2:10" s="151" customFormat="1"/>
    <row r="153" spans="2:10" s="151" customFormat="1"/>
    <row r="154" spans="2:10">
      <c r="H154" s="13"/>
      <c r="I154" s="255" t="s">
        <v>126</v>
      </c>
      <c r="J154" s="255"/>
    </row>
    <row r="155" spans="2:10" ht="17.25" customHeight="1">
      <c r="F155" s="35"/>
      <c r="G155" s="35"/>
      <c r="H155" s="35"/>
    </row>
    <row r="156" spans="2:10">
      <c r="B156" s="256" t="s">
        <v>120</v>
      </c>
      <c r="C156" s="256"/>
      <c r="D156" s="256"/>
      <c r="E156" s="256"/>
      <c r="F156" s="256"/>
      <c r="G156" s="256"/>
      <c r="H156" s="256"/>
      <c r="I156" s="256"/>
    </row>
    <row r="157" spans="2:10">
      <c r="B157" s="256" t="s">
        <v>127</v>
      </c>
      <c r="C157" s="256"/>
      <c r="D157" s="256"/>
      <c r="E157" s="256"/>
      <c r="F157" s="256"/>
      <c r="G157" s="256"/>
      <c r="H157" s="256"/>
      <c r="I157" s="256"/>
    </row>
    <row r="158" spans="2:10">
      <c r="B158" s="256" t="s">
        <v>311</v>
      </c>
      <c r="C158" s="256"/>
      <c r="D158" s="256"/>
      <c r="E158" s="256"/>
      <c r="F158" s="256"/>
      <c r="G158" s="256"/>
      <c r="H158" s="256"/>
      <c r="I158" s="256"/>
    </row>
    <row r="159" spans="2:10" ht="21.75" customHeight="1">
      <c r="J159" s="12"/>
    </row>
    <row r="160" spans="2:10">
      <c r="B160" s="261" t="s">
        <v>29</v>
      </c>
      <c r="C160" s="34" t="s">
        <v>30</v>
      </c>
      <c r="D160" s="282" t="s">
        <v>144</v>
      </c>
      <c r="E160" s="264"/>
      <c r="F160" s="264"/>
      <c r="G160" s="264"/>
      <c r="H160" s="264"/>
      <c r="I160" s="283"/>
      <c r="J160" s="12"/>
    </row>
    <row r="161" spans="2:9">
      <c r="B161" s="261"/>
      <c r="C161" s="34" t="s">
        <v>31</v>
      </c>
      <c r="D161" s="262">
        <v>104021</v>
      </c>
      <c r="E161" s="262"/>
      <c r="F161" s="262"/>
      <c r="G161" s="262"/>
      <c r="H161" s="262"/>
      <c r="I161" s="262"/>
    </row>
    <row r="162" spans="2:9">
      <c r="B162" s="260"/>
      <c r="C162" s="260"/>
      <c r="D162" s="260"/>
      <c r="E162" s="260"/>
      <c r="F162" s="260"/>
      <c r="G162" s="260"/>
      <c r="H162" s="260"/>
      <c r="I162" s="260"/>
    </row>
    <row r="163" spans="2:9">
      <c r="B163" s="261" t="s">
        <v>32</v>
      </c>
      <c r="C163" s="34" t="s">
        <v>30</v>
      </c>
      <c r="D163" s="282" t="s">
        <v>144</v>
      </c>
      <c r="E163" s="264"/>
      <c r="F163" s="264"/>
      <c r="G163" s="264"/>
      <c r="H163" s="264"/>
      <c r="I163" s="283"/>
    </row>
    <row r="164" spans="2:9">
      <c r="B164" s="261"/>
      <c r="C164" s="34" t="s">
        <v>31</v>
      </c>
      <c r="D164" s="262">
        <v>104021</v>
      </c>
      <c r="E164" s="262"/>
      <c r="F164" s="262"/>
      <c r="G164" s="262"/>
      <c r="H164" s="262"/>
      <c r="I164" s="262"/>
    </row>
    <row r="165" spans="2:9">
      <c r="B165" s="264"/>
      <c r="C165" s="264"/>
      <c r="D165" s="264"/>
      <c r="E165" s="264"/>
      <c r="F165" s="264"/>
      <c r="G165" s="264"/>
      <c r="H165" s="264"/>
      <c r="I165" s="264"/>
    </row>
    <row r="166" spans="2:9">
      <c r="B166" s="261" t="s">
        <v>33</v>
      </c>
      <c r="C166" s="261"/>
      <c r="D166" s="282" t="s">
        <v>144</v>
      </c>
      <c r="E166" s="264"/>
      <c r="F166" s="264"/>
      <c r="G166" s="264"/>
      <c r="H166" s="264"/>
      <c r="I166" s="283"/>
    </row>
    <row r="167" spans="2:9">
      <c r="B167" s="260"/>
      <c r="C167" s="260"/>
      <c r="D167" s="303"/>
      <c r="E167" s="303"/>
      <c r="F167" s="303"/>
      <c r="G167" s="303"/>
      <c r="H167" s="303"/>
    </row>
    <row r="168" spans="2:9">
      <c r="B168" s="261" t="s">
        <v>34</v>
      </c>
      <c r="C168" s="261"/>
      <c r="D168" s="262">
        <v>1006</v>
      </c>
      <c r="E168" s="262"/>
      <c r="F168" s="262"/>
      <c r="G168" s="262"/>
      <c r="H168" s="262"/>
      <c r="I168" s="262"/>
    </row>
    <row r="169" spans="2:9">
      <c r="B169" s="264"/>
      <c r="C169" s="264"/>
      <c r="D169" s="264"/>
      <c r="E169" s="264"/>
      <c r="F169" s="264"/>
      <c r="G169" s="264"/>
      <c r="H169" s="264"/>
      <c r="I169" s="264"/>
    </row>
    <row r="170" spans="2:9">
      <c r="B170" s="265" t="s">
        <v>123</v>
      </c>
      <c r="C170" s="34" t="s">
        <v>37</v>
      </c>
      <c r="D170" s="266" t="s">
        <v>142</v>
      </c>
      <c r="E170" s="266"/>
      <c r="F170" s="266"/>
      <c r="G170" s="266"/>
      <c r="H170" s="266"/>
      <c r="I170" s="266"/>
    </row>
    <row r="171" spans="2:9">
      <c r="B171" s="265"/>
      <c r="C171" s="34" t="s">
        <v>38</v>
      </c>
      <c r="D171" s="293" t="s">
        <v>202</v>
      </c>
      <c r="E171" s="294"/>
      <c r="F171" s="294"/>
      <c r="G171" s="294"/>
      <c r="H171" s="294"/>
      <c r="I171" s="295"/>
    </row>
    <row r="172" spans="2:9">
      <c r="B172" s="265"/>
      <c r="C172" s="34" t="s">
        <v>39</v>
      </c>
      <c r="D172" s="266" t="s">
        <v>142</v>
      </c>
      <c r="E172" s="266"/>
      <c r="F172" s="266"/>
      <c r="G172" s="266"/>
      <c r="H172" s="266"/>
      <c r="I172" s="266"/>
    </row>
    <row r="173" spans="2:9">
      <c r="B173" s="260"/>
      <c r="C173" s="260"/>
      <c r="D173" s="303"/>
      <c r="E173" s="303"/>
      <c r="F173" s="303"/>
      <c r="G173" s="303"/>
      <c r="H173" s="303"/>
    </row>
    <row r="174" spans="2:9">
      <c r="B174" s="267" t="s">
        <v>124</v>
      </c>
      <c r="C174" s="34" t="s">
        <v>41</v>
      </c>
      <c r="D174" s="273" t="s">
        <v>201</v>
      </c>
      <c r="E174" s="274"/>
      <c r="F174" s="274"/>
      <c r="G174" s="274"/>
      <c r="H174" s="274"/>
      <c r="I174" s="275"/>
    </row>
    <row r="175" spans="2:9">
      <c r="B175" s="269"/>
      <c r="C175" s="34" t="s">
        <v>42</v>
      </c>
      <c r="D175" s="262">
        <v>1006</v>
      </c>
      <c r="E175" s="262"/>
      <c r="F175" s="262"/>
      <c r="G175" s="262"/>
      <c r="H175" s="262"/>
      <c r="I175" s="262"/>
    </row>
    <row r="176" spans="2:9">
      <c r="B176" s="269"/>
      <c r="C176" s="34" t="s">
        <v>43</v>
      </c>
      <c r="D176" s="273" t="s">
        <v>221</v>
      </c>
      <c r="E176" s="274"/>
      <c r="F176" s="274"/>
      <c r="G176" s="274"/>
      <c r="H176" s="274"/>
      <c r="I176" s="275"/>
    </row>
    <row r="177" spans="2:10">
      <c r="B177" s="271"/>
      <c r="C177" s="34" t="s">
        <v>44</v>
      </c>
      <c r="D177" s="262">
        <v>13001</v>
      </c>
      <c r="E177" s="262"/>
      <c r="F177" s="262"/>
      <c r="G177" s="262"/>
      <c r="H177" s="262"/>
      <c r="I177" s="262"/>
    </row>
    <row r="178" spans="2:10">
      <c r="B178" s="260"/>
      <c r="C178" s="260"/>
      <c r="D178" s="303"/>
      <c r="E178" s="303"/>
      <c r="F178" s="303"/>
      <c r="G178" s="303"/>
      <c r="H178" s="303"/>
    </row>
    <row r="179" spans="2:10">
      <c r="B179" s="261" t="s">
        <v>125</v>
      </c>
      <c r="C179" s="261"/>
      <c r="D179" s="262" t="s">
        <v>148</v>
      </c>
      <c r="E179" s="262"/>
      <c r="F179" s="262"/>
      <c r="G179" s="262"/>
      <c r="H179" s="262"/>
      <c r="I179" s="262"/>
    </row>
    <row r="181" spans="2:10" ht="60" customHeight="1">
      <c r="B181" s="38"/>
      <c r="C181" s="38"/>
      <c r="D181" s="314" t="s">
        <v>128</v>
      </c>
      <c r="E181" s="315"/>
      <c r="F181" s="314" t="s">
        <v>129</v>
      </c>
      <c r="G181" s="315"/>
      <c r="H181" s="316" t="s">
        <v>130</v>
      </c>
      <c r="I181" s="316" t="s">
        <v>131</v>
      </c>
      <c r="J181" s="316" t="s">
        <v>132</v>
      </c>
    </row>
    <row r="182" spans="2:10" ht="30" customHeight="1">
      <c r="B182" s="34" t="s">
        <v>133</v>
      </c>
      <c r="C182" s="41">
        <v>1006</v>
      </c>
      <c r="D182" s="3" t="s">
        <v>2</v>
      </c>
      <c r="E182" s="3" t="s">
        <v>134</v>
      </c>
      <c r="F182" s="3" t="s">
        <v>2</v>
      </c>
      <c r="G182" s="3" t="s">
        <v>134</v>
      </c>
      <c r="H182" s="317"/>
      <c r="I182" s="317"/>
      <c r="J182" s="317"/>
    </row>
    <row r="183" spans="2:10" ht="18" customHeight="1">
      <c r="B183" s="34" t="s">
        <v>135</v>
      </c>
      <c r="C183" s="41">
        <v>13001</v>
      </c>
      <c r="D183" s="3">
        <v>1</v>
      </c>
      <c r="E183" s="3">
        <v>2</v>
      </c>
      <c r="F183" s="3">
        <v>3</v>
      </c>
      <c r="G183" s="3">
        <v>4</v>
      </c>
      <c r="H183" s="3">
        <v>5</v>
      </c>
      <c r="I183" s="3">
        <v>6</v>
      </c>
      <c r="J183" s="3">
        <v>7</v>
      </c>
    </row>
    <row r="184" spans="2:10" ht="33" customHeight="1">
      <c r="B184" s="34" t="s">
        <v>136</v>
      </c>
      <c r="C184" s="273" t="s">
        <v>221</v>
      </c>
      <c r="D184" s="274"/>
      <c r="E184" s="274"/>
      <c r="F184" s="274"/>
      <c r="G184" s="274"/>
      <c r="H184" s="274"/>
      <c r="I184" s="274"/>
      <c r="J184" s="275"/>
    </row>
    <row r="185" spans="2:10" ht="51.75" customHeight="1">
      <c r="B185" s="34" t="s">
        <v>137</v>
      </c>
      <c r="C185" s="36" t="s">
        <v>222</v>
      </c>
      <c r="D185" s="39" t="s">
        <v>28</v>
      </c>
      <c r="E185" s="39" t="s">
        <v>28</v>
      </c>
      <c r="F185" s="39" t="s">
        <v>28</v>
      </c>
      <c r="G185" s="11"/>
      <c r="H185" s="39" t="s">
        <v>28</v>
      </c>
      <c r="I185" s="39" t="s">
        <v>28</v>
      </c>
      <c r="J185" s="39" t="s">
        <v>28</v>
      </c>
    </row>
    <row r="186" spans="2:10" ht="40.5" customHeight="1">
      <c r="B186" s="34" t="s">
        <v>138</v>
      </c>
      <c r="C186" s="36" t="s">
        <v>223</v>
      </c>
      <c r="D186" s="39" t="s">
        <v>28</v>
      </c>
      <c r="E186" s="39" t="s">
        <v>28</v>
      </c>
      <c r="F186" s="39" t="s">
        <v>28</v>
      </c>
      <c r="G186" s="39" t="s">
        <v>27</v>
      </c>
      <c r="H186" s="39" t="s">
        <v>28</v>
      </c>
      <c r="I186" s="39" t="s">
        <v>28</v>
      </c>
      <c r="J186" s="39" t="s">
        <v>28</v>
      </c>
    </row>
    <row r="187" spans="2:10" ht="48" customHeight="1">
      <c r="B187" s="178" t="s">
        <v>224</v>
      </c>
      <c r="C187" s="36" t="s">
        <v>172</v>
      </c>
      <c r="D187" s="39" t="s">
        <v>28</v>
      </c>
      <c r="E187" s="39" t="s">
        <v>28</v>
      </c>
      <c r="F187" s="39" t="s">
        <v>28</v>
      </c>
      <c r="G187" s="11"/>
      <c r="H187" s="39" t="s">
        <v>28</v>
      </c>
      <c r="I187" s="39" t="s">
        <v>28</v>
      </c>
      <c r="J187" s="39" t="s">
        <v>28</v>
      </c>
    </row>
    <row r="188" spans="2:10" ht="42" customHeight="1" thickBot="1">
      <c r="B188" s="318" t="s">
        <v>140</v>
      </c>
      <c r="C188" s="318"/>
      <c r="D188" s="38"/>
      <c r="E188" s="38"/>
      <c r="F188" s="38"/>
      <c r="G188" s="38"/>
      <c r="H188" s="38"/>
      <c r="I188" s="38"/>
      <c r="J188" s="247"/>
    </row>
    <row r="189" spans="2:10" ht="240.75" customHeight="1" thickBot="1">
      <c r="B189" s="319" t="s">
        <v>141</v>
      </c>
      <c r="C189" s="319"/>
      <c r="D189" s="133">
        <v>213844074.90000001</v>
      </c>
      <c r="E189" s="133">
        <v>198794074.90000001</v>
      </c>
      <c r="F189" s="133">
        <v>213844074.90000001</v>
      </c>
      <c r="G189" s="133">
        <v>198794074.90000001</v>
      </c>
      <c r="H189" s="133">
        <v>198311952.50999999</v>
      </c>
      <c r="I189" s="133">
        <f>G189-H189</f>
        <v>482122.3900000155</v>
      </c>
      <c r="J189" s="247" t="s">
        <v>317</v>
      </c>
    </row>
    <row r="190" spans="2:10" s="151" customFormat="1" ht="22.5" customHeight="1">
      <c r="B190" s="200"/>
      <c r="C190" s="200"/>
      <c r="D190" s="197"/>
      <c r="E190" s="197"/>
      <c r="F190" s="197"/>
      <c r="G190" s="197"/>
      <c r="H190" s="197"/>
      <c r="I190" s="197"/>
      <c r="J190" s="199"/>
    </row>
    <row r="191" spans="2:10" s="151" customFormat="1" ht="22.5" customHeight="1">
      <c r="B191" s="200"/>
      <c r="C191" s="200"/>
      <c r="D191" s="197"/>
      <c r="E191" s="197"/>
      <c r="F191" s="197"/>
      <c r="G191" s="197"/>
      <c r="H191" s="197"/>
      <c r="I191" s="197"/>
      <c r="J191" s="199"/>
    </row>
    <row r="192" spans="2:10" s="151" customFormat="1" ht="22.5" customHeight="1">
      <c r="B192" s="200"/>
      <c r="C192" s="200"/>
      <c r="D192" s="197"/>
      <c r="E192" s="197"/>
      <c r="F192" s="197"/>
      <c r="G192" s="197"/>
      <c r="H192" s="197"/>
      <c r="I192" s="197"/>
      <c r="J192" s="199"/>
    </row>
    <row r="193" spans="2:10" ht="16.5" customHeight="1">
      <c r="B193" s="153" t="s">
        <v>313</v>
      </c>
      <c r="C193" s="307" t="s">
        <v>66</v>
      </c>
      <c r="D193" s="307"/>
      <c r="E193" s="307"/>
      <c r="F193" s="254" t="s">
        <v>67</v>
      </c>
      <c r="G193" s="254"/>
      <c r="H193" s="259" t="s">
        <v>308</v>
      </c>
      <c r="I193" s="259"/>
      <c r="J193" s="259"/>
    </row>
    <row r="194" spans="2:10">
      <c r="C194" s="8"/>
      <c r="D194" s="8"/>
      <c r="E194" s="1"/>
      <c r="F194" s="254" t="s">
        <v>68</v>
      </c>
      <c r="G194" s="254"/>
      <c r="H194" s="254" t="s">
        <v>69</v>
      </c>
      <c r="I194" s="254"/>
      <c r="J194" s="254"/>
    </row>
    <row r="195" spans="2:10">
      <c r="B195" s="33" t="s">
        <v>70</v>
      </c>
      <c r="D195" s="8"/>
      <c r="E195" s="8"/>
      <c r="F195" s="8"/>
      <c r="G195" s="8"/>
    </row>
    <row r="196" spans="2:10" ht="16.5" customHeight="1">
      <c r="C196" s="307" t="s">
        <v>71</v>
      </c>
      <c r="D196" s="307"/>
      <c r="E196" s="307"/>
      <c r="F196" s="254" t="s">
        <v>67</v>
      </c>
      <c r="G196" s="254"/>
      <c r="H196" s="259" t="s">
        <v>212</v>
      </c>
      <c r="I196" s="259"/>
      <c r="J196" s="259"/>
    </row>
    <row r="197" spans="2:10">
      <c r="C197" s="8"/>
      <c r="D197" s="8"/>
      <c r="E197" s="8"/>
      <c r="F197" s="254" t="s">
        <v>68</v>
      </c>
      <c r="G197" s="254"/>
      <c r="H197" s="254" t="s">
        <v>69</v>
      </c>
      <c r="I197" s="254"/>
      <c r="J197" s="254"/>
    </row>
    <row r="198" spans="2:10" s="151" customFormat="1">
      <c r="C198" s="8"/>
      <c r="D198" s="8"/>
      <c r="E198" s="8"/>
      <c r="F198" s="163"/>
      <c r="G198" s="163"/>
      <c r="H198" s="163"/>
      <c r="I198" s="163"/>
      <c r="J198" s="163"/>
    </row>
    <row r="199" spans="2:10" s="151" customFormat="1">
      <c r="C199" s="8"/>
      <c r="D199" s="8"/>
      <c r="E199" s="8"/>
      <c r="F199" s="163"/>
      <c r="G199" s="163"/>
      <c r="H199" s="163"/>
      <c r="I199" s="163"/>
      <c r="J199" s="163"/>
    </row>
    <row r="200" spans="2:10" s="151" customFormat="1">
      <c r="C200" s="8"/>
      <c r="D200" s="8"/>
      <c r="E200" s="8"/>
      <c r="F200" s="163"/>
      <c r="G200" s="163"/>
      <c r="H200" s="163"/>
      <c r="I200" s="163"/>
      <c r="J200" s="163"/>
    </row>
    <row r="201" spans="2:10" s="151" customFormat="1">
      <c r="C201" s="8"/>
      <c r="D201" s="8"/>
      <c r="E201" s="8"/>
      <c r="F201" s="163"/>
      <c r="G201" s="163"/>
      <c r="H201" s="163"/>
      <c r="I201" s="163"/>
      <c r="J201" s="163"/>
    </row>
    <row r="202" spans="2:10" s="151" customFormat="1">
      <c r="C202" s="8"/>
      <c r="D202" s="8"/>
      <c r="E202" s="8"/>
      <c r="F202" s="163"/>
      <c r="G202" s="163"/>
      <c r="H202" s="163"/>
      <c r="I202" s="163"/>
      <c r="J202" s="163"/>
    </row>
    <row r="203" spans="2:10" s="151" customFormat="1">
      <c r="C203" s="8"/>
      <c r="D203" s="8"/>
      <c r="E203" s="8"/>
      <c r="F203" s="163"/>
      <c r="G203" s="163"/>
      <c r="H203" s="163"/>
      <c r="I203" s="163"/>
      <c r="J203" s="163"/>
    </row>
    <row r="204" spans="2:10" s="151" customFormat="1">
      <c r="C204" s="8"/>
      <c r="D204" s="8"/>
      <c r="E204" s="8"/>
      <c r="F204" s="163"/>
      <c r="G204" s="163"/>
      <c r="H204" s="163"/>
      <c r="I204" s="163"/>
      <c r="J204" s="163"/>
    </row>
    <row r="205" spans="2:10" s="151" customFormat="1">
      <c r="C205" s="8"/>
      <c r="D205" s="8"/>
      <c r="E205" s="8"/>
      <c r="F205" s="163"/>
      <c r="G205" s="163"/>
      <c r="H205" s="163"/>
      <c r="I205" s="163"/>
      <c r="J205" s="163"/>
    </row>
    <row r="206" spans="2:10" s="151" customFormat="1">
      <c r="C206" s="8"/>
      <c r="D206" s="8"/>
      <c r="E206" s="8"/>
      <c r="F206" s="163"/>
      <c r="G206" s="163"/>
      <c r="H206" s="163"/>
      <c r="I206" s="163"/>
      <c r="J206" s="163"/>
    </row>
    <row r="207" spans="2:10" s="151" customFormat="1">
      <c r="C207" s="8"/>
      <c r="D207" s="8"/>
      <c r="E207" s="8"/>
      <c r="F207" s="163"/>
      <c r="G207" s="163"/>
      <c r="H207" s="163"/>
      <c r="I207" s="163"/>
      <c r="J207" s="163"/>
    </row>
    <row r="208" spans="2:10" s="151" customFormat="1">
      <c r="C208" s="8"/>
      <c r="D208" s="8"/>
      <c r="E208" s="8"/>
      <c r="F208" s="163"/>
      <c r="G208" s="163"/>
      <c r="H208" s="163"/>
      <c r="I208" s="163"/>
      <c r="J208" s="163"/>
    </row>
    <row r="209" spans="3:10" s="151" customFormat="1">
      <c r="C209" s="8"/>
      <c r="D209" s="8"/>
      <c r="E209" s="8"/>
      <c r="F209" s="163"/>
      <c r="G209" s="163"/>
      <c r="H209" s="163"/>
      <c r="I209" s="163"/>
      <c r="J209" s="163"/>
    </row>
    <row r="210" spans="3:10" s="151" customFormat="1">
      <c r="C210" s="8"/>
      <c r="D210" s="8"/>
      <c r="E210" s="8"/>
      <c r="F210" s="163"/>
      <c r="G210" s="163"/>
      <c r="H210" s="163"/>
      <c r="I210" s="163"/>
      <c r="J210" s="163"/>
    </row>
    <row r="211" spans="3:10" s="151" customFormat="1">
      <c r="C211" s="8"/>
      <c r="D211" s="8"/>
      <c r="E211" s="8"/>
      <c r="F211" s="163"/>
      <c r="G211" s="163"/>
      <c r="H211" s="163"/>
      <c r="I211" s="163"/>
      <c r="J211" s="163"/>
    </row>
    <row r="212" spans="3:10" s="151" customFormat="1">
      <c r="C212" s="8"/>
      <c r="D212" s="8"/>
      <c r="E212" s="8"/>
      <c r="F212" s="163"/>
      <c r="G212" s="163"/>
      <c r="H212" s="163"/>
      <c r="I212" s="163"/>
      <c r="J212" s="163"/>
    </row>
    <row r="213" spans="3:10" s="151" customFormat="1">
      <c r="C213" s="8"/>
      <c r="D213" s="8"/>
      <c r="E213" s="8"/>
      <c r="F213" s="163"/>
      <c r="G213" s="163"/>
      <c r="H213" s="163"/>
      <c r="I213" s="163"/>
      <c r="J213" s="163"/>
    </row>
    <row r="214" spans="3:10" s="151" customFormat="1">
      <c r="C214" s="8"/>
      <c r="D214" s="8"/>
      <c r="E214" s="8"/>
      <c r="F214" s="163"/>
      <c r="G214" s="163"/>
      <c r="H214" s="163"/>
      <c r="I214" s="163"/>
      <c r="J214" s="163"/>
    </row>
    <row r="215" spans="3:10" s="151" customFormat="1">
      <c r="C215" s="8"/>
      <c r="D215" s="8"/>
      <c r="E215" s="8"/>
      <c r="F215" s="249"/>
      <c r="G215" s="249"/>
      <c r="H215" s="249"/>
      <c r="I215" s="249"/>
      <c r="J215" s="249"/>
    </row>
    <row r="216" spans="3:10" s="151" customFormat="1">
      <c r="C216" s="8"/>
      <c r="D216" s="8"/>
      <c r="E216" s="8"/>
      <c r="F216" s="249"/>
      <c r="G216" s="249"/>
      <c r="H216" s="249"/>
      <c r="I216" s="249"/>
      <c r="J216" s="249"/>
    </row>
    <row r="217" spans="3:10" s="151" customFormat="1">
      <c r="C217" s="8"/>
      <c r="D217" s="8"/>
      <c r="E217" s="8"/>
      <c r="F217" s="249"/>
      <c r="G217" s="249"/>
      <c r="H217" s="249"/>
      <c r="I217" s="249"/>
      <c r="J217" s="249"/>
    </row>
    <row r="218" spans="3:10" s="151" customFormat="1">
      <c r="C218" s="8"/>
      <c r="D218" s="8"/>
      <c r="E218" s="8"/>
      <c r="F218" s="249"/>
      <c r="G218" s="249"/>
      <c r="H218" s="249"/>
      <c r="I218" s="249"/>
      <c r="J218" s="249"/>
    </row>
    <row r="219" spans="3:10" s="151" customFormat="1">
      <c r="C219" s="8"/>
      <c r="D219" s="8"/>
      <c r="E219" s="8"/>
      <c r="F219" s="249"/>
      <c r="G219" s="249"/>
      <c r="H219" s="249"/>
      <c r="I219" s="249"/>
      <c r="J219" s="249"/>
    </row>
    <row r="220" spans="3:10" s="151" customFormat="1">
      <c r="C220" s="8"/>
      <c r="D220" s="8"/>
      <c r="E220" s="8"/>
      <c r="F220" s="249"/>
      <c r="G220" s="249"/>
      <c r="H220" s="249"/>
      <c r="I220" s="249"/>
      <c r="J220" s="249"/>
    </row>
    <row r="221" spans="3:10" s="151" customFormat="1">
      <c r="C221" s="8"/>
      <c r="D221" s="8"/>
      <c r="E221" s="8"/>
      <c r="F221" s="249"/>
      <c r="G221" s="249"/>
      <c r="H221" s="249"/>
      <c r="I221" s="249"/>
      <c r="J221" s="249"/>
    </row>
    <row r="222" spans="3:10" s="151" customFormat="1">
      <c r="C222" s="8"/>
      <c r="D222" s="8"/>
      <c r="E222" s="8"/>
      <c r="F222" s="249"/>
      <c r="G222" s="249"/>
      <c r="H222" s="249"/>
      <c r="I222" s="249"/>
      <c r="J222" s="249"/>
    </row>
    <row r="223" spans="3:10" s="151" customFormat="1">
      <c r="C223" s="8"/>
      <c r="D223" s="8"/>
      <c r="E223" s="8"/>
      <c r="F223" s="249"/>
      <c r="G223" s="249"/>
      <c r="H223" s="249"/>
      <c r="I223" s="249"/>
      <c r="J223" s="249"/>
    </row>
    <row r="224" spans="3:10" s="151" customFormat="1">
      <c r="C224" s="8"/>
      <c r="D224" s="8"/>
      <c r="E224" s="8"/>
      <c r="F224" s="249"/>
      <c r="G224" s="249"/>
      <c r="H224" s="249"/>
      <c r="I224" s="249"/>
      <c r="J224" s="249"/>
    </row>
    <row r="225" spans="2:10" s="151" customFormat="1">
      <c r="C225" s="8"/>
      <c r="D225" s="8"/>
      <c r="E225" s="8"/>
      <c r="F225" s="249"/>
      <c r="G225" s="249"/>
      <c r="H225" s="249"/>
      <c r="I225" s="249"/>
      <c r="J225" s="249"/>
    </row>
    <row r="226" spans="2:10" s="151" customFormat="1">
      <c r="C226" s="8"/>
      <c r="D226" s="8"/>
      <c r="E226" s="8"/>
      <c r="F226" s="249"/>
      <c r="G226" s="249"/>
      <c r="H226" s="249"/>
      <c r="I226" s="249"/>
      <c r="J226" s="249"/>
    </row>
    <row r="227" spans="2:10" s="151" customFormat="1">
      <c r="C227" s="8"/>
      <c r="D227" s="8"/>
      <c r="E227" s="8"/>
      <c r="F227" s="249"/>
      <c r="G227" s="249"/>
      <c r="H227" s="249"/>
      <c r="I227" s="249"/>
      <c r="J227" s="249"/>
    </row>
    <row r="228" spans="2:10" s="151" customFormat="1">
      <c r="C228" s="8"/>
      <c r="D228" s="8"/>
      <c r="E228" s="8"/>
      <c r="F228" s="249"/>
      <c r="G228" s="249"/>
      <c r="H228" s="249"/>
      <c r="I228" s="249"/>
      <c r="J228" s="249"/>
    </row>
    <row r="229" spans="2:10" s="151" customFormat="1">
      <c r="C229" s="8"/>
      <c r="D229" s="8"/>
      <c r="E229" s="8"/>
      <c r="F229" s="253"/>
      <c r="G229" s="253"/>
      <c r="H229" s="253"/>
      <c r="I229" s="253"/>
      <c r="J229" s="253"/>
    </row>
    <row r="230" spans="2:10">
      <c r="H230" s="13"/>
      <c r="I230" s="255" t="s">
        <v>126</v>
      </c>
      <c r="J230" s="255"/>
    </row>
    <row r="231" spans="2:10" ht="15" customHeight="1">
      <c r="F231" s="125"/>
      <c r="G231" s="125"/>
      <c r="H231" s="125"/>
    </row>
    <row r="232" spans="2:10">
      <c r="B232" s="256" t="s">
        <v>120</v>
      </c>
      <c r="C232" s="256"/>
      <c r="D232" s="256"/>
      <c r="E232" s="256"/>
      <c r="F232" s="256"/>
      <c r="G232" s="256"/>
      <c r="H232" s="256"/>
      <c r="I232" s="256"/>
    </row>
    <row r="233" spans="2:10">
      <c r="B233" s="256" t="s">
        <v>127</v>
      </c>
      <c r="C233" s="256"/>
      <c r="D233" s="256"/>
      <c r="E233" s="256"/>
      <c r="F233" s="256"/>
      <c r="G233" s="256"/>
      <c r="H233" s="256"/>
      <c r="I233" s="256"/>
    </row>
    <row r="234" spans="2:10">
      <c r="B234" s="256" t="s">
        <v>311</v>
      </c>
      <c r="C234" s="256"/>
      <c r="D234" s="256"/>
      <c r="E234" s="256"/>
      <c r="F234" s="256"/>
      <c r="G234" s="256"/>
      <c r="H234" s="256"/>
      <c r="I234" s="256"/>
    </row>
    <row r="235" spans="2:10" ht="10.5" customHeight="1">
      <c r="J235" s="12"/>
    </row>
    <row r="236" spans="2:10">
      <c r="B236" s="261" t="s">
        <v>29</v>
      </c>
      <c r="C236" s="124" t="s">
        <v>30</v>
      </c>
      <c r="D236" s="282" t="s">
        <v>144</v>
      </c>
      <c r="E236" s="264"/>
      <c r="F236" s="264"/>
      <c r="G236" s="264"/>
      <c r="H236" s="264"/>
      <c r="I236" s="283"/>
      <c r="J236" s="12"/>
    </row>
    <row r="237" spans="2:10">
      <c r="B237" s="261"/>
      <c r="C237" s="124" t="s">
        <v>31</v>
      </c>
      <c r="D237" s="262">
        <v>104021</v>
      </c>
      <c r="E237" s="262"/>
      <c r="F237" s="262"/>
      <c r="G237" s="262"/>
      <c r="H237" s="262"/>
      <c r="I237" s="262"/>
    </row>
    <row r="238" spans="2:10">
      <c r="B238" s="260"/>
      <c r="C238" s="260"/>
      <c r="D238" s="260"/>
      <c r="E238" s="260"/>
      <c r="F238" s="260"/>
      <c r="G238" s="260"/>
      <c r="H238" s="260"/>
      <c r="I238" s="260"/>
    </row>
    <row r="239" spans="2:10">
      <c r="B239" s="261" t="s">
        <v>32</v>
      </c>
      <c r="C239" s="124" t="s">
        <v>30</v>
      </c>
      <c r="D239" s="282" t="s">
        <v>144</v>
      </c>
      <c r="E239" s="264"/>
      <c r="F239" s="264"/>
      <c r="G239" s="264"/>
      <c r="H239" s="264"/>
      <c r="I239" s="283"/>
    </row>
    <row r="240" spans="2:10">
      <c r="B240" s="261"/>
      <c r="C240" s="124" t="s">
        <v>31</v>
      </c>
      <c r="D240" s="262">
        <v>104021</v>
      </c>
      <c r="E240" s="262"/>
      <c r="F240" s="262"/>
      <c r="G240" s="262"/>
      <c r="H240" s="262"/>
      <c r="I240" s="262"/>
    </row>
    <row r="241" spans="2:9">
      <c r="B241" s="264"/>
      <c r="C241" s="264"/>
      <c r="D241" s="264"/>
      <c r="E241" s="264"/>
      <c r="F241" s="264"/>
      <c r="G241" s="264"/>
      <c r="H241" s="264"/>
      <c r="I241" s="264"/>
    </row>
    <row r="242" spans="2:9">
      <c r="B242" s="261" t="s">
        <v>33</v>
      </c>
      <c r="C242" s="261"/>
      <c r="D242" s="282" t="s">
        <v>144</v>
      </c>
      <c r="E242" s="264"/>
      <c r="F242" s="264"/>
      <c r="G242" s="264"/>
      <c r="H242" s="264"/>
      <c r="I242" s="283"/>
    </row>
    <row r="243" spans="2:9">
      <c r="B243" s="260"/>
      <c r="C243" s="260"/>
      <c r="D243" s="303"/>
      <c r="E243" s="303"/>
      <c r="F243" s="303"/>
      <c r="G243" s="303"/>
      <c r="H243" s="303"/>
    </row>
    <row r="244" spans="2:9">
      <c r="B244" s="261" t="s">
        <v>34</v>
      </c>
      <c r="C244" s="261"/>
      <c r="D244" s="262">
        <v>1006</v>
      </c>
      <c r="E244" s="262"/>
      <c r="F244" s="262"/>
      <c r="G244" s="262"/>
      <c r="H244" s="262"/>
      <c r="I244" s="262"/>
    </row>
    <row r="245" spans="2:9">
      <c r="B245" s="264"/>
      <c r="C245" s="264"/>
      <c r="D245" s="264"/>
      <c r="E245" s="264"/>
      <c r="F245" s="264"/>
      <c r="G245" s="264"/>
      <c r="H245" s="264"/>
      <c r="I245" s="264"/>
    </row>
    <row r="246" spans="2:9">
      <c r="B246" s="265" t="s">
        <v>123</v>
      </c>
      <c r="C246" s="124" t="s">
        <v>37</v>
      </c>
      <c r="D246" s="266" t="s">
        <v>142</v>
      </c>
      <c r="E246" s="266"/>
      <c r="F246" s="266"/>
      <c r="G246" s="266"/>
      <c r="H246" s="266"/>
      <c r="I246" s="266"/>
    </row>
    <row r="247" spans="2:9">
      <c r="B247" s="265"/>
      <c r="C247" s="124" t="s">
        <v>38</v>
      </c>
      <c r="D247" s="293" t="s">
        <v>142</v>
      </c>
      <c r="E247" s="294"/>
      <c r="F247" s="294"/>
      <c r="G247" s="294"/>
      <c r="H247" s="294"/>
      <c r="I247" s="295"/>
    </row>
    <row r="248" spans="2:9">
      <c r="B248" s="265"/>
      <c r="C248" s="124" t="s">
        <v>39</v>
      </c>
      <c r="D248" s="266" t="s">
        <v>143</v>
      </c>
      <c r="E248" s="266"/>
      <c r="F248" s="266"/>
      <c r="G248" s="266"/>
      <c r="H248" s="266"/>
      <c r="I248" s="266"/>
    </row>
    <row r="249" spans="2:9" ht="11.25" customHeight="1">
      <c r="B249" s="260"/>
      <c r="C249" s="260"/>
      <c r="D249" s="303"/>
      <c r="E249" s="303"/>
      <c r="F249" s="303"/>
      <c r="G249" s="303"/>
      <c r="H249" s="303"/>
    </row>
    <row r="250" spans="2:9">
      <c r="B250" s="267" t="s">
        <v>124</v>
      </c>
      <c r="C250" s="124" t="s">
        <v>41</v>
      </c>
      <c r="D250" s="273" t="s">
        <v>201</v>
      </c>
      <c r="E250" s="274"/>
      <c r="F250" s="274"/>
      <c r="G250" s="274"/>
      <c r="H250" s="274"/>
      <c r="I250" s="275"/>
    </row>
    <row r="251" spans="2:9" ht="12.75" customHeight="1">
      <c r="B251" s="269"/>
      <c r="C251" s="124" t="s">
        <v>42</v>
      </c>
      <c r="D251" s="262">
        <v>1006</v>
      </c>
      <c r="E251" s="262"/>
      <c r="F251" s="262"/>
      <c r="G251" s="262"/>
      <c r="H251" s="262"/>
      <c r="I251" s="262"/>
    </row>
    <row r="252" spans="2:9">
      <c r="B252" s="269"/>
      <c r="C252" s="124" t="s">
        <v>43</v>
      </c>
      <c r="D252" s="273" t="s">
        <v>335</v>
      </c>
      <c r="E252" s="274"/>
      <c r="F252" s="274"/>
      <c r="G252" s="274"/>
      <c r="H252" s="274"/>
      <c r="I252" s="275"/>
    </row>
    <row r="253" spans="2:9" ht="13.5" customHeight="1">
      <c r="B253" s="271"/>
      <c r="C253" s="124" t="s">
        <v>44</v>
      </c>
      <c r="D253" s="262">
        <v>11002</v>
      </c>
      <c r="E253" s="262"/>
      <c r="F253" s="262"/>
      <c r="G253" s="262"/>
      <c r="H253" s="262"/>
      <c r="I253" s="262"/>
    </row>
    <row r="254" spans="2:9">
      <c r="B254" s="260"/>
      <c r="C254" s="260"/>
      <c r="D254" s="303"/>
      <c r="E254" s="303"/>
      <c r="F254" s="303"/>
      <c r="G254" s="303"/>
      <c r="H254" s="303"/>
    </row>
    <row r="255" spans="2:9">
      <c r="B255" s="261" t="s">
        <v>125</v>
      </c>
      <c r="C255" s="261"/>
      <c r="D255" s="262" t="s">
        <v>148</v>
      </c>
      <c r="E255" s="262"/>
      <c r="F255" s="262"/>
      <c r="G255" s="262"/>
      <c r="H255" s="262"/>
      <c r="I255" s="262"/>
    </row>
    <row r="256" spans="2:9" ht="18.75" customHeight="1">
      <c r="B256" s="87"/>
      <c r="C256" s="87"/>
      <c r="D256" s="87"/>
      <c r="E256" s="87"/>
      <c r="F256" s="87"/>
      <c r="G256" s="87"/>
      <c r="H256" s="87"/>
      <c r="I256" s="87"/>
    </row>
    <row r="257" spans="2:10" ht="39.75" customHeight="1">
      <c r="B257" s="38"/>
      <c r="C257" s="38"/>
      <c r="D257" s="314" t="s">
        <v>128</v>
      </c>
      <c r="E257" s="315"/>
      <c r="F257" s="314" t="s">
        <v>129</v>
      </c>
      <c r="G257" s="315"/>
      <c r="H257" s="316" t="s">
        <v>130</v>
      </c>
      <c r="I257" s="316" t="s">
        <v>131</v>
      </c>
      <c r="J257" s="316" t="s">
        <v>132</v>
      </c>
    </row>
    <row r="258" spans="2:10" ht="81.75" customHeight="1">
      <c r="B258" s="124" t="s">
        <v>133</v>
      </c>
      <c r="C258" s="126">
        <v>1006</v>
      </c>
      <c r="D258" s="3" t="s">
        <v>2</v>
      </c>
      <c r="E258" s="3" t="s">
        <v>134</v>
      </c>
      <c r="F258" s="3" t="s">
        <v>2</v>
      </c>
      <c r="G258" s="3" t="s">
        <v>134</v>
      </c>
      <c r="H258" s="317"/>
      <c r="I258" s="317"/>
      <c r="J258" s="317"/>
    </row>
    <row r="259" spans="2:10">
      <c r="B259" s="124" t="s">
        <v>135</v>
      </c>
      <c r="C259" s="126">
        <v>11002</v>
      </c>
      <c r="D259" s="3">
        <v>1</v>
      </c>
      <c r="E259" s="3">
        <v>2</v>
      </c>
      <c r="F259" s="3">
        <v>3</v>
      </c>
      <c r="G259" s="3">
        <v>4</v>
      </c>
      <c r="H259" s="3">
        <v>5</v>
      </c>
      <c r="I259" s="3">
        <v>6</v>
      </c>
      <c r="J259" s="3">
        <v>7</v>
      </c>
    </row>
    <row r="260" spans="2:10">
      <c r="B260" s="124" t="s">
        <v>136</v>
      </c>
      <c r="C260" s="273" t="s">
        <v>210</v>
      </c>
      <c r="D260" s="274"/>
      <c r="E260" s="274"/>
      <c r="F260" s="274"/>
      <c r="G260" s="274"/>
      <c r="H260" s="274"/>
      <c r="I260" s="274"/>
      <c r="J260" s="275"/>
    </row>
    <row r="261" spans="2:10" ht="215.25" customHeight="1">
      <c r="B261" s="124" t="s">
        <v>137</v>
      </c>
      <c r="C261" s="174" t="s">
        <v>246</v>
      </c>
      <c r="D261" s="39" t="s">
        <v>28</v>
      </c>
      <c r="E261" s="39" t="s">
        <v>28</v>
      </c>
      <c r="F261" s="39" t="s">
        <v>28</v>
      </c>
      <c r="G261" s="11"/>
      <c r="H261" s="39" t="s">
        <v>28</v>
      </c>
      <c r="I261" s="39" t="s">
        <v>28</v>
      </c>
      <c r="J261" s="39" t="s">
        <v>28</v>
      </c>
    </row>
    <row r="262" spans="2:10" ht="27">
      <c r="B262" s="124" t="s">
        <v>138</v>
      </c>
      <c r="C262" s="98" t="s">
        <v>158</v>
      </c>
      <c r="D262" s="39" t="s">
        <v>28</v>
      </c>
      <c r="E262" s="39" t="s">
        <v>28</v>
      </c>
      <c r="F262" s="39" t="s">
        <v>28</v>
      </c>
      <c r="G262" s="39" t="s">
        <v>27</v>
      </c>
      <c r="H262" s="39" t="s">
        <v>28</v>
      </c>
      <c r="I262" s="39" t="s">
        <v>28</v>
      </c>
      <c r="J262" s="39" t="s">
        <v>28</v>
      </c>
    </row>
    <row r="263" spans="2:10" ht="57" customHeight="1">
      <c r="B263" s="178" t="s">
        <v>224</v>
      </c>
      <c r="C263" s="174" t="s">
        <v>247</v>
      </c>
      <c r="D263" s="39" t="s">
        <v>28</v>
      </c>
      <c r="E263" s="39" t="s">
        <v>28</v>
      </c>
      <c r="F263" s="39" t="s">
        <v>28</v>
      </c>
      <c r="G263" s="11"/>
      <c r="H263" s="39" t="s">
        <v>28</v>
      </c>
      <c r="I263" s="39" t="s">
        <v>28</v>
      </c>
      <c r="J263" s="39" t="s">
        <v>28</v>
      </c>
    </row>
    <row r="264" spans="2:10">
      <c r="B264" s="318" t="s">
        <v>140</v>
      </c>
      <c r="C264" s="318"/>
      <c r="D264" s="38"/>
      <c r="E264" s="38"/>
      <c r="F264" s="38"/>
      <c r="G264" s="38"/>
      <c r="H264" s="38"/>
      <c r="I264" s="38"/>
      <c r="J264" s="38"/>
    </row>
    <row r="265" spans="2:10" ht="30.75" customHeight="1">
      <c r="B265" s="320" t="s">
        <v>216</v>
      </c>
      <c r="C265" s="321"/>
      <c r="D265" s="46">
        <v>1</v>
      </c>
      <c r="E265" s="46">
        <f>D265</f>
        <v>1</v>
      </c>
      <c r="F265" s="46">
        <v>1</v>
      </c>
      <c r="G265" s="46">
        <f>F265</f>
        <v>1</v>
      </c>
      <c r="H265" s="46">
        <v>1</v>
      </c>
      <c r="I265" s="46">
        <f t="shared" ref="I265:I268" si="7">G265-H265</f>
        <v>0</v>
      </c>
      <c r="J265" s="39"/>
    </row>
    <row r="266" spans="2:10" ht="22.5" customHeight="1">
      <c r="B266" s="322" t="s">
        <v>213</v>
      </c>
      <c r="C266" s="323"/>
      <c r="D266" s="46">
        <v>1</v>
      </c>
      <c r="E266" s="46">
        <f t="shared" ref="E266" si="8">D266</f>
        <v>1</v>
      </c>
      <c r="F266" s="46">
        <v>1</v>
      </c>
      <c r="G266" s="46">
        <f t="shared" ref="G266" si="9">F266</f>
        <v>1</v>
      </c>
      <c r="H266" s="46">
        <v>1</v>
      </c>
      <c r="I266" s="46">
        <f t="shared" si="7"/>
        <v>0</v>
      </c>
      <c r="J266" s="39"/>
    </row>
    <row r="267" spans="2:10" s="151" customFormat="1" ht="110.25" customHeight="1">
      <c r="B267" s="334" t="s">
        <v>248</v>
      </c>
      <c r="C267" s="335"/>
      <c r="D267" s="46">
        <v>200</v>
      </c>
      <c r="E267" s="46">
        <f>D267</f>
        <v>200</v>
      </c>
      <c r="F267" s="46">
        <v>200</v>
      </c>
      <c r="G267" s="46">
        <f>F267</f>
        <v>200</v>
      </c>
      <c r="H267" s="46">
        <v>111</v>
      </c>
      <c r="I267" s="46">
        <f t="shared" si="7"/>
        <v>89</v>
      </c>
      <c r="J267" s="228" t="s">
        <v>306</v>
      </c>
    </row>
    <row r="268" spans="2:10" ht="139.5" customHeight="1">
      <c r="B268" s="319" t="s">
        <v>141</v>
      </c>
      <c r="C268" s="319"/>
      <c r="D268" s="179">
        <v>6231.7</v>
      </c>
      <c r="E268" s="133">
        <f>D268</f>
        <v>6231.7</v>
      </c>
      <c r="F268" s="179">
        <v>6231.7</v>
      </c>
      <c r="G268" s="133">
        <f>F268</f>
        <v>6231.7</v>
      </c>
      <c r="H268" s="179">
        <v>2901.67</v>
      </c>
      <c r="I268" s="179">
        <f t="shared" si="7"/>
        <v>3330.0299999999997</v>
      </c>
      <c r="J268" s="228" t="s">
        <v>318</v>
      </c>
    </row>
    <row r="270" spans="2:10" s="151" customFormat="1"/>
    <row r="271" spans="2:10" s="151" customFormat="1"/>
    <row r="272" spans="2:10" s="151" customFormat="1" ht="16.5" customHeight="1">
      <c r="B272" s="153" t="s">
        <v>313</v>
      </c>
      <c r="C272" s="307" t="s">
        <v>66</v>
      </c>
      <c r="D272" s="307"/>
      <c r="E272" s="307"/>
      <c r="F272" s="254" t="s">
        <v>67</v>
      </c>
      <c r="G272" s="254"/>
      <c r="H272" s="259" t="s">
        <v>308</v>
      </c>
      <c r="I272" s="259"/>
      <c r="J272" s="259"/>
    </row>
    <row r="273" spans="2:10">
      <c r="C273" s="8"/>
      <c r="D273" s="8"/>
      <c r="E273" s="1"/>
      <c r="F273" s="254" t="s">
        <v>68</v>
      </c>
      <c r="G273" s="254"/>
      <c r="H273" s="254" t="s">
        <v>69</v>
      </c>
      <c r="I273" s="254"/>
      <c r="J273" s="254"/>
    </row>
    <row r="274" spans="2:10">
      <c r="B274" s="123" t="s">
        <v>70</v>
      </c>
      <c r="D274" s="8"/>
      <c r="E274" s="8"/>
      <c r="F274" s="8"/>
      <c r="G274" s="8"/>
    </row>
    <row r="275" spans="2:10" ht="16.5" customHeight="1">
      <c r="C275" s="307" t="s">
        <v>71</v>
      </c>
      <c r="D275" s="307"/>
      <c r="E275" s="307"/>
      <c r="F275" s="254" t="s">
        <v>67</v>
      </c>
      <c r="G275" s="254"/>
      <c r="H275" s="259" t="s">
        <v>212</v>
      </c>
      <c r="I275" s="259"/>
      <c r="J275" s="259"/>
    </row>
    <row r="276" spans="2:10">
      <c r="C276" s="8"/>
      <c r="D276" s="8"/>
      <c r="E276" s="8"/>
      <c r="F276" s="254" t="s">
        <v>68</v>
      </c>
      <c r="G276" s="254"/>
      <c r="H276" s="254" t="s">
        <v>69</v>
      </c>
      <c r="I276" s="254"/>
      <c r="J276" s="254"/>
    </row>
    <row r="296" s="151" customFormat="1"/>
    <row r="297" s="151" customFormat="1"/>
    <row r="298" s="151" customFormat="1"/>
    <row r="299" s="151" customFormat="1"/>
    <row r="300" s="151" customFormat="1"/>
    <row r="301" s="151" customFormat="1"/>
    <row r="302" s="151" customFormat="1"/>
    <row r="303" s="151" customFormat="1"/>
    <row r="304" s="151" customFormat="1"/>
    <row r="305" spans="2:10" s="151" customFormat="1"/>
    <row r="306" spans="2:10">
      <c r="H306" s="13"/>
      <c r="I306" s="255" t="s">
        <v>126</v>
      </c>
      <c r="J306" s="255"/>
    </row>
    <row r="307" spans="2:10">
      <c r="F307" s="82"/>
      <c r="G307" s="82"/>
      <c r="H307" s="82"/>
    </row>
    <row r="308" spans="2:10">
      <c r="B308" s="256" t="s">
        <v>120</v>
      </c>
      <c r="C308" s="256"/>
      <c r="D308" s="256"/>
      <c r="E308" s="256"/>
      <c r="F308" s="256"/>
      <c r="G308" s="256"/>
      <c r="H308" s="256"/>
      <c r="I308" s="256"/>
    </row>
    <row r="309" spans="2:10">
      <c r="B309" s="256" t="s">
        <v>127</v>
      </c>
      <c r="C309" s="256"/>
      <c r="D309" s="256"/>
      <c r="E309" s="256"/>
      <c r="F309" s="256"/>
      <c r="G309" s="256"/>
      <c r="H309" s="256"/>
      <c r="I309" s="256"/>
    </row>
    <row r="310" spans="2:10">
      <c r="B310" s="256" t="s">
        <v>311</v>
      </c>
      <c r="C310" s="256"/>
      <c r="D310" s="256"/>
      <c r="E310" s="256"/>
      <c r="F310" s="256"/>
      <c r="G310" s="256"/>
      <c r="H310" s="256"/>
      <c r="I310" s="256"/>
    </row>
    <row r="311" spans="2:10">
      <c r="J311" s="12"/>
    </row>
    <row r="312" spans="2:10">
      <c r="B312" s="261" t="s">
        <v>29</v>
      </c>
      <c r="C312" s="81" t="s">
        <v>30</v>
      </c>
      <c r="D312" s="282" t="s">
        <v>144</v>
      </c>
      <c r="E312" s="264"/>
      <c r="F312" s="264"/>
      <c r="G312" s="264"/>
      <c r="H312" s="264"/>
      <c r="I312" s="283"/>
      <c r="J312" s="12"/>
    </row>
    <row r="313" spans="2:10">
      <c r="B313" s="261"/>
      <c r="C313" s="81" t="s">
        <v>31</v>
      </c>
      <c r="D313" s="262">
        <v>104021</v>
      </c>
      <c r="E313" s="262"/>
      <c r="F313" s="262"/>
      <c r="G313" s="262"/>
      <c r="H313" s="262"/>
      <c r="I313" s="262"/>
    </row>
    <row r="314" spans="2:10">
      <c r="B314" s="260"/>
      <c r="C314" s="260"/>
      <c r="D314" s="260"/>
      <c r="E314" s="260"/>
      <c r="F314" s="260"/>
      <c r="G314" s="260"/>
      <c r="H314" s="260"/>
      <c r="I314" s="260"/>
    </row>
    <row r="315" spans="2:10">
      <c r="B315" s="261" t="s">
        <v>32</v>
      </c>
      <c r="C315" s="81" t="s">
        <v>30</v>
      </c>
      <c r="D315" s="282" t="s">
        <v>144</v>
      </c>
      <c r="E315" s="264"/>
      <c r="F315" s="264"/>
      <c r="G315" s="264"/>
      <c r="H315" s="264"/>
      <c r="I315" s="283"/>
    </row>
    <row r="316" spans="2:10">
      <c r="B316" s="261"/>
      <c r="C316" s="81" t="s">
        <v>31</v>
      </c>
      <c r="D316" s="262">
        <v>104021</v>
      </c>
      <c r="E316" s="262"/>
      <c r="F316" s="262"/>
      <c r="G316" s="262"/>
      <c r="H316" s="262"/>
      <c r="I316" s="262"/>
    </row>
    <row r="317" spans="2:10">
      <c r="B317" s="264"/>
      <c r="C317" s="264"/>
      <c r="D317" s="264"/>
      <c r="E317" s="264"/>
      <c r="F317" s="264"/>
      <c r="G317" s="264"/>
      <c r="H317" s="264"/>
      <c r="I317" s="264"/>
    </row>
    <row r="318" spans="2:10">
      <c r="B318" s="261" t="s">
        <v>33</v>
      </c>
      <c r="C318" s="261"/>
      <c r="D318" s="282" t="s">
        <v>144</v>
      </c>
      <c r="E318" s="264"/>
      <c r="F318" s="264"/>
      <c r="G318" s="264"/>
      <c r="H318" s="264"/>
      <c r="I318" s="283"/>
    </row>
    <row r="319" spans="2:10">
      <c r="B319" s="260"/>
      <c r="C319" s="260"/>
      <c r="D319" s="303"/>
      <c r="E319" s="303"/>
      <c r="F319" s="303"/>
      <c r="G319" s="303"/>
      <c r="H319" s="303"/>
    </row>
    <row r="320" spans="2:10">
      <c r="B320" s="261" t="s">
        <v>34</v>
      </c>
      <c r="C320" s="261"/>
      <c r="D320" s="262">
        <v>1006</v>
      </c>
      <c r="E320" s="262"/>
      <c r="F320" s="262"/>
      <c r="G320" s="262"/>
      <c r="H320" s="262"/>
      <c r="I320" s="262"/>
    </row>
    <row r="321" spans="2:10">
      <c r="B321" s="264"/>
      <c r="C321" s="264"/>
      <c r="D321" s="264"/>
      <c r="E321" s="264"/>
      <c r="F321" s="264"/>
      <c r="G321" s="264"/>
      <c r="H321" s="264"/>
      <c r="I321" s="264"/>
    </row>
    <row r="322" spans="2:10">
      <c r="B322" s="265" t="s">
        <v>123</v>
      </c>
      <c r="C322" s="81" t="s">
        <v>37</v>
      </c>
      <c r="D322" s="266" t="s">
        <v>142</v>
      </c>
      <c r="E322" s="266"/>
      <c r="F322" s="266"/>
      <c r="G322" s="266"/>
      <c r="H322" s="266"/>
      <c r="I322" s="266"/>
    </row>
    <row r="323" spans="2:10">
      <c r="B323" s="265"/>
      <c r="C323" s="81" t="s">
        <v>38</v>
      </c>
      <c r="D323" s="293" t="s">
        <v>202</v>
      </c>
      <c r="E323" s="294"/>
      <c r="F323" s="294"/>
      <c r="G323" s="294"/>
      <c r="H323" s="294"/>
      <c r="I323" s="295"/>
    </row>
    <row r="324" spans="2:10">
      <c r="B324" s="265"/>
      <c r="C324" s="81" t="s">
        <v>39</v>
      </c>
      <c r="D324" s="266" t="s">
        <v>142</v>
      </c>
      <c r="E324" s="266"/>
      <c r="F324" s="266"/>
      <c r="G324" s="266"/>
      <c r="H324" s="266"/>
      <c r="I324" s="266"/>
    </row>
    <row r="325" spans="2:10">
      <c r="B325" s="260"/>
      <c r="C325" s="260"/>
      <c r="D325" s="303"/>
      <c r="E325" s="303"/>
      <c r="F325" s="303"/>
      <c r="G325" s="303"/>
      <c r="H325" s="303"/>
    </row>
    <row r="326" spans="2:10" ht="28.5" customHeight="1">
      <c r="B326" s="267" t="s">
        <v>124</v>
      </c>
      <c r="C326" s="81" t="s">
        <v>41</v>
      </c>
      <c r="D326" s="273" t="s">
        <v>201</v>
      </c>
      <c r="E326" s="274"/>
      <c r="F326" s="274"/>
      <c r="G326" s="274"/>
      <c r="H326" s="274"/>
      <c r="I326" s="275"/>
    </row>
    <row r="327" spans="2:10">
      <c r="B327" s="269"/>
      <c r="C327" s="81" t="s">
        <v>42</v>
      </c>
      <c r="D327" s="262">
        <v>1006</v>
      </c>
      <c r="E327" s="262"/>
      <c r="F327" s="262"/>
      <c r="G327" s="262"/>
      <c r="H327" s="262"/>
      <c r="I327" s="262"/>
    </row>
    <row r="328" spans="2:10" ht="24" customHeight="1">
      <c r="B328" s="269"/>
      <c r="C328" s="81" t="s">
        <v>43</v>
      </c>
      <c r="D328" s="273" t="s">
        <v>203</v>
      </c>
      <c r="E328" s="274"/>
      <c r="F328" s="274"/>
      <c r="G328" s="274"/>
      <c r="H328" s="274"/>
      <c r="I328" s="275"/>
    </row>
    <row r="329" spans="2:10">
      <c r="B329" s="271"/>
      <c r="C329" s="81" t="s">
        <v>44</v>
      </c>
      <c r="D329" s="262">
        <v>13003</v>
      </c>
      <c r="E329" s="262"/>
      <c r="F329" s="262"/>
      <c r="G329" s="262"/>
      <c r="H329" s="262"/>
      <c r="I329" s="262"/>
    </row>
    <row r="330" spans="2:10">
      <c r="B330" s="260"/>
      <c r="C330" s="260"/>
      <c r="D330" s="303"/>
      <c r="E330" s="303"/>
      <c r="F330" s="303"/>
      <c r="G330" s="303"/>
      <c r="H330" s="303"/>
    </row>
    <row r="331" spans="2:10">
      <c r="B331" s="261" t="s">
        <v>125</v>
      </c>
      <c r="C331" s="261"/>
      <c r="D331" s="262" t="s">
        <v>148</v>
      </c>
      <c r="E331" s="262"/>
      <c r="F331" s="262"/>
      <c r="G331" s="262"/>
      <c r="H331" s="262"/>
      <c r="I331" s="262"/>
    </row>
    <row r="332" spans="2:10">
      <c r="B332" s="87"/>
      <c r="C332" s="87"/>
      <c r="D332" s="87"/>
      <c r="E332" s="87"/>
      <c r="F332" s="87"/>
      <c r="G332" s="87"/>
      <c r="H332" s="87"/>
      <c r="I332" s="87"/>
    </row>
    <row r="334" spans="2:10" ht="83.25" customHeight="1">
      <c r="B334" s="38"/>
      <c r="C334" s="38"/>
      <c r="D334" s="314" t="s">
        <v>128</v>
      </c>
      <c r="E334" s="315"/>
      <c r="F334" s="314" t="s">
        <v>129</v>
      </c>
      <c r="G334" s="315"/>
      <c r="H334" s="316" t="s">
        <v>130</v>
      </c>
      <c r="I334" s="316" t="s">
        <v>131</v>
      </c>
      <c r="J334" s="316" t="s">
        <v>132</v>
      </c>
    </row>
    <row r="335" spans="2:10" ht="42.75" customHeight="1">
      <c r="B335" s="81" t="s">
        <v>133</v>
      </c>
      <c r="C335" s="85">
        <v>1006</v>
      </c>
      <c r="D335" s="3" t="s">
        <v>2</v>
      </c>
      <c r="E335" s="3" t="s">
        <v>134</v>
      </c>
      <c r="F335" s="3" t="s">
        <v>2</v>
      </c>
      <c r="G335" s="3" t="s">
        <v>134</v>
      </c>
      <c r="H335" s="317"/>
      <c r="I335" s="317"/>
      <c r="J335" s="317"/>
    </row>
    <row r="336" spans="2:10">
      <c r="B336" s="81" t="s">
        <v>135</v>
      </c>
      <c r="C336" s="85">
        <v>13003</v>
      </c>
      <c r="D336" s="3">
        <v>1</v>
      </c>
      <c r="E336" s="3">
        <v>2</v>
      </c>
      <c r="F336" s="3">
        <v>3</v>
      </c>
      <c r="G336" s="3">
        <v>4</v>
      </c>
      <c r="H336" s="3">
        <v>5</v>
      </c>
      <c r="I336" s="3">
        <v>6</v>
      </c>
      <c r="J336" s="3">
        <v>7</v>
      </c>
    </row>
    <row r="337" spans="2:10" ht="28.5" customHeight="1">
      <c r="B337" s="81" t="s">
        <v>136</v>
      </c>
      <c r="C337" s="273" t="s">
        <v>203</v>
      </c>
      <c r="D337" s="274"/>
      <c r="E337" s="274"/>
      <c r="F337" s="274"/>
      <c r="G337" s="274"/>
      <c r="H337" s="274"/>
      <c r="I337" s="274"/>
      <c r="J337" s="275"/>
    </row>
    <row r="338" spans="2:10" ht="105.75" customHeight="1">
      <c r="B338" s="81" t="s">
        <v>137</v>
      </c>
      <c r="C338" s="84" t="s">
        <v>204</v>
      </c>
      <c r="D338" s="39" t="s">
        <v>28</v>
      </c>
      <c r="E338" s="39" t="s">
        <v>28</v>
      </c>
      <c r="F338" s="39" t="s">
        <v>28</v>
      </c>
      <c r="G338" s="11"/>
      <c r="H338" s="39" t="s">
        <v>28</v>
      </c>
      <c r="I338" s="39" t="s">
        <v>28</v>
      </c>
      <c r="J338" s="39" t="s">
        <v>28</v>
      </c>
    </row>
    <row r="339" spans="2:10" ht="38.25" customHeight="1">
      <c r="B339" s="81" t="s">
        <v>138</v>
      </c>
      <c r="C339" s="137" t="s">
        <v>223</v>
      </c>
      <c r="D339" s="39" t="s">
        <v>28</v>
      </c>
      <c r="E339" s="39" t="s">
        <v>28</v>
      </c>
      <c r="F339" s="39" t="s">
        <v>28</v>
      </c>
      <c r="G339" s="39" t="s">
        <v>27</v>
      </c>
      <c r="H339" s="39" t="s">
        <v>28</v>
      </c>
      <c r="I339" s="39" t="s">
        <v>28</v>
      </c>
      <c r="J339" s="39" t="s">
        <v>28</v>
      </c>
    </row>
    <row r="340" spans="2:10" ht="40.5">
      <c r="B340" s="129" t="s">
        <v>224</v>
      </c>
      <c r="C340" s="137" t="s">
        <v>172</v>
      </c>
      <c r="D340" s="39" t="s">
        <v>28</v>
      </c>
      <c r="E340" s="39" t="s">
        <v>28</v>
      </c>
      <c r="F340" s="39" t="s">
        <v>28</v>
      </c>
      <c r="G340" s="11"/>
      <c r="H340" s="39" t="s">
        <v>28</v>
      </c>
      <c r="I340" s="39" t="s">
        <v>28</v>
      </c>
      <c r="J340" s="39" t="s">
        <v>28</v>
      </c>
    </row>
    <row r="341" spans="2:10" s="151" customFormat="1">
      <c r="B341" s="318" t="s">
        <v>140</v>
      </c>
      <c r="C341" s="318"/>
      <c r="D341" s="38"/>
      <c r="E341" s="38"/>
      <c r="F341" s="38"/>
      <c r="G341" s="38"/>
      <c r="H341" s="38"/>
      <c r="I341" s="38"/>
      <c r="J341" s="38"/>
    </row>
    <row r="342" spans="2:10" ht="22.5" customHeight="1">
      <c r="B342" s="331" t="s">
        <v>278</v>
      </c>
      <c r="C342" s="331"/>
      <c r="D342" s="99">
        <v>6</v>
      </c>
      <c r="E342" s="99">
        <f>D342</f>
        <v>6</v>
      </c>
      <c r="F342" s="99">
        <v>6</v>
      </c>
      <c r="G342" s="99">
        <f>F342</f>
        <v>6</v>
      </c>
      <c r="H342" s="242">
        <v>6</v>
      </c>
      <c r="I342" s="99">
        <f>G342-H342</f>
        <v>0</v>
      </c>
      <c r="J342" s="242"/>
    </row>
    <row r="343" spans="2:10" ht="55.5" customHeight="1">
      <c r="B343" s="319" t="s">
        <v>141</v>
      </c>
      <c r="C343" s="319"/>
      <c r="D343" s="179">
        <v>1060.2</v>
      </c>
      <c r="E343" s="133">
        <v>1113.2</v>
      </c>
      <c r="F343" s="179">
        <v>1060.2</v>
      </c>
      <c r="G343" s="133">
        <v>1113.2</v>
      </c>
      <c r="H343" s="133">
        <v>943.2</v>
      </c>
      <c r="I343" s="133">
        <f>G343-H343</f>
        <v>170</v>
      </c>
      <c r="J343" s="252" t="s">
        <v>329</v>
      </c>
    </row>
    <row r="344" spans="2:10" ht="17.25">
      <c r="B344" s="333"/>
      <c r="C344" s="333"/>
      <c r="D344" s="89"/>
      <c r="E344" s="89"/>
      <c r="F344" s="89"/>
      <c r="G344" s="89"/>
      <c r="H344" s="89"/>
      <c r="I344" s="89"/>
      <c r="J344" s="90"/>
    </row>
    <row r="347" spans="2:10" ht="16.5" customHeight="1">
      <c r="B347" s="153" t="s">
        <v>313</v>
      </c>
      <c r="C347" s="307" t="s">
        <v>66</v>
      </c>
      <c r="D347" s="307"/>
      <c r="E347" s="307"/>
      <c r="F347" s="254" t="s">
        <v>67</v>
      </c>
      <c r="G347" s="254"/>
      <c r="H347" s="259" t="s">
        <v>308</v>
      </c>
      <c r="I347" s="259"/>
      <c r="J347" s="259"/>
    </row>
    <row r="348" spans="2:10">
      <c r="C348" s="8"/>
      <c r="D348" s="8"/>
      <c r="E348" s="1"/>
      <c r="F348" s="254" t="s">
        <v>68</v>
      </c>
      <c r="G348" s="254"/>
      <c r="H348" s="254" t="s">
        <v>69</v>
      </c>
      <c r="I348" s="254"/>
      <c r="J348" s="254"/>
    </row>
    <row r="349" spans="2:10">
      <c r="B349" s="80" t="s">
        <v>70</v>
      </c>
      <c r="D349" s="8"/>
      <c r="E349" s="8"/>
      <c r="F349" s="8"/>
      <c r="G349" s="8"/>
    </row>
    <row r="350" spans="2:10" ht="16.5" customHeight="1">
      <c r="C350" s="307" t="s">
        <v>71</v>
      </c>
      <c r="D350" s="307"/>
      <c r="E350" s="307"/>
      <c r="F350" s="254" t="s">
        <v>67</v>
      </c>
      <c r="G350" s="254"/>
      <c r="H350" s="259" t="s">
        <v>212</v>
      </c>
      <c r="I350" s="259"/>
      <c r="J350" s="259"/>
    </row>
    <row r="351" spans="2:10">
      <c r="C351" s="8"/>
      <c r="D351" s="8"/>
      <c r="E351" s="8"/>
      <c r="F351" s="254" t="s">
        <v>68</v>
      </c>
      <c r="G351" s="254"/>
      <c r="H351" s="254" t="s">
        <v>69</v>
      </c>
      <c r="I351" s="254"/>
      <c r="J351" s="254"/>
    </row>
    <row r="352" spans="2:10">
      <c r="C352" s="8"/>
      <c r="D352" s="8"/>
      <c r="E352" s="8"/>
      <c r="F352" s="80"/>
      <c r="G352" s="80"/>
      <c r="H352" s="80"/>
      <c r="I352" s="80"/>
      <c r="J352" s="80"/>
    </row>
    <row r="353" spans="3:10">
      <c r="C353" s="8"/>
      <c r="D353" s="8"/>
      <c r="E353" s="8"/>
      <c r="F353" s="80"/>
      <c r="G353" s="80"/>
      <c r="H353" s="80"/>
      <c r="I353" s="80"/>
      <c r="J353" s="80"/>
    </row>
    <row r="354" spans="3:10">
      <c r="C354" s="8"/>
      <c r="D354" s="8"/>
      <c r="E354" s="8"/>
      <c r="F354" s="80"/>
      <c r="G354" s="80"/>
      <c r="H354" s="80"/>
      <c r="I354" s="80"/>
      <c r="J354" s="80"/>
    </row>
    <row r="355" spans="3:10">
      <c r="C355" s="8"/>
      <c r="D355" s="8"/>
      <c r="E355" s="8"/>
      <c r="F355" s="80"/>
      <c r="G355" s="80"/>
      <c r="H355" s="80"/>
      <c r="I355" s="80"/>
      <c r="J355" s="80"/>
    </row>
    <row r="356" spans="3:10">
      <c r="C356" s="8"/>
      <c r="D356" s="8"/>
      <c r="E356" s="8"/>
      <c r="F356" s="80"/>
      <c r="G356" s="80"/>
      <c r="H356" s="80"/>
      <c r="I356" s="80"/>
      <c r="J356" s="80"/>
    </row>
    <row r="357" spans="3:10">
      <c r="C357" s="8"/>
      <c r="D357" s="8"/>
      <c r="E357" s="8"/>
      <c r="F357" s="80"/>
      <c r="G357" s="80"/>
      <c r="H357" s="80"/>
      <c r="I357" s="80"/>
      <c r="J357" s="80"/>
    </row>
    <row r="358" spans="3:10">
      <c r="C358" s="8"/>
      <c r="D358" s="8"/>
      <c r="E358" s="8"/>
      <c r="F358" s="80"/>
      <c r="G358" s="80"/>
      <c r="H358" s="80"/>
      <c r="I358" s="80"/>
      <c r="J358" s="80"/>
    </row>
    <row r="359" spans="3:10">
      <c r="C359" s="8"/>
      <c r="D359" s="8"/>
      <c r="E359" s="8"/>
      <c r="F359" s="80"/>
      <c r="G359" s="80"/>
      <c r="H359" s="80"/>
      <c r="I359" s="80"/>
      <c r="J359" s="80"/>
    </row>
    <row r="360" spans="3:10">
      <c r="C360" s="8"/>
      <c r="D360" s="8"/>
      <c r="E360" s="8"/>
      <c r="F360" s="80"/>
      <c r="G360" s="80"/>
      <c r="H360" s="80"/>
      <c r="I360" s="80"/>
      <c r="J360" s="80"/>
    </row>
    <row r="361" spans="3:10">
      <c r="C361" s="8"/>
      <c r="D361" s="8"/>
      <c r="E361" s="8"/>
      <c r="F361" s="80"/>
      <c r="G361" s="80"/>
      <c r="H361" s="80"/>
      <c r="I361" s="80"/>
      <c r="J361" s="80"/>
    </row>
    <row r="362" spans="3:10">
      <c r="C362" s="8"/>
      <c r="D362" s="8"/>
      <c r="E362" s="8"/>
      <c r="F362" s="80"/>
      <c r="G362" s="80"/>
      <c r="H362" s="80"/>
      <c r="I362" s="80"/>
      <c r="J362" s="80"/>
    </row>
    <row r="363" spans="3:10">
      <c r="C363" s="8"/>
      <c r="D363" s="8"/>
      <c r="E363" s="8"/>
      <c r="F363" s="80"/>
      <c r="G363" s="80"/>
      <c r="H363" s="80"/>
      <c r="I363" s="80"/>
      <c r="J363" s="80"/>
    </row>
    <row r="364" spans="3:10">
      <c r="C364" s="8"/>
      <c r="D364" s="8"/>
      <c r="E364" s="8"/>
      <c r="F364" s="80"/>
      <c r="G364" s="80"/>
      <c r="H364" s="80"/>
      <c r="I364" s="80"/>
      <c r="J364" s="80"/>
    </row>
    <row r="365" spans="3:10">
      <c r="C365" s="8"/>
      <c r="D365" s="8"/>
      <c r="E365" s="8"/>
      <c r="F365" s="80"/>
      <c r="G365" s="80"/>
      <c r="H365" s="80"/>
      <c r="I365" s="80"/>
      <c r="J365" s="80"/>
    </row>
    <row r="366" spans="3:10">
      <c r="C366" s="8"/>
      <c r="D366" s="8"/>
      <c r="E366" s="8"/>
      <c r="F366" s="80"/>
      <c r="G366" s="80"/>
      <c r="H366" s="80"/>
      <c r="I366" s="80"/>
      <c r="J366" s="80"/>
    </row>
    <row r="367" spans="3:10">
      <c r="C367" s="8"/>
      <c r="D367" s="8"/>
      <c r="E367" s="8"/>
      <c r="F367" s="80"/>
      <c r="G367" s="80"/>
      <c r="H367" s="80"/>
      <c r="I367" s="80"/>
      <c r="J367" s="80"/>
    </row>
    <row r="368" spans="3:10">
      <c r="C368" s="8"/>
      <c r="D368" s="8"/>
      <c r="E368" s="8"/>
      <c r="F368" s="80"/>
      <c r="G368" s="80"/>
      <c r="H368" s="80"/>
      <c r="I368" s="80"/>
      <c r="J368" s="80"/>
    </row>
    <row r="369" spans="3:10">
      <c r="C369" s="8"/>
      <c r="D369" s="8"/>
      <c r="E369" s="8"/>
      <c r="F369" s="80"/>
      <c r="G369" s="80"/>
      <c r="H369" s="80"/>
      <c r="I369" s="80"/>
      <c r="J369" s="80"/>
    </row>
    <row r="370" spans="3:10">
      <c r="C370" s="8"/>
      <c r="D370" s="8"/>
      <c r="E370" s="8"/>
      <c r="F370" s="80"/>
      <c r="G370" s="80"/>
      <c r="H370" s="80"/>
      <c r="I370" s="80"/>
      <c r="J370" s="80"/>
    </row>
    <row r="371" spans="3:10">
      <c r="C371" s="8"/>
      <c r="D371" s="8"/>
      <c r="E371" s="8"/>
      <c r="F371" s="80"/>
      <c r="G371" s="80"/>
      <c r="H371" s="80"/>
      <c r="I371" s="80"/>
      <c r="J371" s="80"/>
    </row>
    <row r="372" spans="3:10">
      <c r="C372" s="8"/>
      <c r="D372" s="8"/>
      <c r="E372" s="8"/>
      <c r="F372" s="80"/>
      <c r="G372" s="80"/>
      <c r="H372" s="80"/>
      <c r="I372" s="80"/>
      <c r="J372" s="80"/>
    </row>
    <row r="373" spans="3:10">
      <c r="C373" s="8"/>
      <c r="D373" s="8"/>
      <c r="E373" s="8"/>
      <c r="F373" s="80"/>
      <c r="G373" s="80"/>
      <c r="H373" s="80"/>
      <c r="I373" s="80"/>
      <c r="J373" s="80"/>
    </row>
    <row r="374" spans="3:10">
      <c r="C374" s="8"/>
      <c r="D374" s="8"/>
      <c r="E374" s="8"/>
      <c r="F374" s="80"/>
      <c r="G374" s="80"/>
      <c r="H374" s="80"/>
      <c r="I374" s="80"/>
      <c r="J374" s="80"/>
    </row>
    <row r="375" spans="3:10">
      <c r="C375" s="8"/>
      <c r="D375" s="8"/>
      <c r="E375" s="8"/>
      <c r="F375" s="80"/>
      <c r="G375" s="80"/>
      <c r="H375" s="80"/>
      <c r="I375" s="80"/>
      <c r="J375" s="80"/>
    </row>
    <row r="376" spans="3:10">
      <c r="C376" s="8"/>
      <c r="D376" s="8"/>
      <c r="E376" s="8"/>
      <c r="F376" s="80"/>
      <c r="G376" s="80"/>
      <c r="H376" s="80"/>
      <c r="I376" s="80"/>
      <c r="J376" s="80"/>
    </row>
    <row r="377" spans="3:10">
      <c r="C377" s="8"/>
      <c r="D377" s="8"/>
      <c r="E377" s="8"/>
      <c r="F377" s="80"/>
      <c r="G377" s="80"/>
      <c r="H377" s="80"/>
      <c r="I377" s="80"/>
      <c r="J377" s="80"/>
    </row>
    <row r="378" spans="3:10">
      <c r="C378" s="8"/>
      <c r="D378" s="8"/>
      <c r="E378" s="8"/>
      <c r="F378" s="80"/>
      <c r="G378" s="80"/>
      <c r="H378" s="80"/>
      <c r="I378" s="80"/>
      <c r="J378" s="80"/>
    </row>
    <row r="379" spans="3:10">
      <c r="C379" s="8"/>
      <c r="D379" s="8"/>
      <c r="E379" s="8"/>
      <c r="F379" s="80"/>
      <c r="G379" s="80"/>
      <c r="H379" s="80"/>
      <c r="I379" s="80"/>
      <c r="J379" s="80"/>
    </row>
    <row r="380" spans="3:10">
      <c r="C380" s="8"/>
      <c r="D380" s="8"/>
      <c r="E380" s="8"/>
      <c r="F380" s="80"/>
      <c r="G380" s="80"/>
      <c r="H380" s="80"/>
      <c r="I380" s="80"/>
      <c r="J380" s="80"/>
    </row>
    <row r="381" spans="3:10" s="151" customFormat="1">
      <c r="C381" s="8"/>
      <c r="D381" s="8"/>
      <c r="E381" s="8"/>
      <c r="F381" s="249"/>
      <c r="G381" s="249"/>
      <c r="H381" s="249"/>
      <c r="I381" s="249"/>
      <c r="J381" s="249"/>
    </row>
    <row r="382" spans="3:10" s="151" customFormat="1">
      <c r="C382" s="8"/>
      <c r="D382" s="8"/>
      <c r="E382" s="8"/>
      <c r="F382" s="249"/>
      <c r="G382" s="249"/>
      <c r="H382" s="249"/>
      <c r="I382" s="249"/>
      <c r="J382" s="249"/>
    </row>
    <row r="383" spans="3:10" s="151" customFormat="1">
      <c r="C383" s="8"/>
      <c r="D383" s="8"/>
      <c r="E383" s="8"/>
      <c r="F383" s="249"/>
      <c r="G383" s="249"/>
      <c r="H383" s="249"/>
      <c r="I383" s="249"/>
      <c r="J383" s="249"/>
    </row>
    <row r="384" spans="3:10" s="151" customFormat="1">
      <c r="C384" s="8"/>
      <c r="D384" s="8"/>
      <c r="E384" s="8"/>
      <c r="F384" s="249"/>
      <c r="G384" s="249"/>
      <c r="H384" s="249"/>
      <c r="I384" s="249"/>
      <c r="J384" s="249"/>
    </row>
    <row r="385" spans="2:10" s="151" customFormat="1">
      <c r="C385" s="8"/>
      <c r="D385" s="8"/>
      <c r="E385" s="8"/>
      <c r="F385" s="249"/>
      <c r="G385" s="249"/>
      <c r="H385" s="249"/>
      <c r="I385" s="249"/>
      <c r="J385" s="249"/>
    </row>
    <row r="386" spans="2:10" s="151" customFormat="1">
      <c r="C386" s="8"/>
      <c r="D386" s="8"/>
      <c r="E386" s="8"/>
      <c r="F386" s="249"/>
      <c r="G386" s="249"/>
      <c r="H386" s="249"/>
      <c r="I386" s="249"/>
      <c r="J386" s="249"/>
    </row>
    <row r="387" spans="2:10" s="151" customFormat="1">
      <c r="C387" s="8"/>
      <c r="D387" s="8"/>
      <c r="E387" s="8"/>
      <c r="F387" s="249"/>
      <c r="G387" s="249"/>
      <c r="H387" s="249"/>
      <c r="I387" s="249"/>
      <c r="J387" s="249"/>
    </row>
    <row r="388" spans="2:10" s="151" customFormat="1">
      <c r="C388" s="8"/>
      <c r="D388" s="8"/>
      <c r="E388" s="8"/>
      <c r="F388" s="249"/>
      <c r="G388" s="249"/>
      <c r="H388" s="249"/>
      <c r="I388" s="249"/>
      <c r="J388" s="249"/>
    </row>
    <row r="389" spans="2:10" s="151" customFormat="1">
      <c r="C389" s="8"/>
      <c r="D389" s="8"/>
      <c r="E389" s="8"/>
      <c r="F389" s="249"/>
      <c r="G389" s="249"/>
      <c r="H389" s="249"/>
      <c r="I389" s="249"/>
      <c r="J389" s="249"/>
    </row>
    <row r="390" spans="2:10" s="151" customFormat="1">
      <c r="C390" s="8"/>
      <c r="D390" s="8"/>
      <c r="E390" s="8"/>
      <c r="F390" s="249"/>
      <c r="G390" s="249"/>
      <c r="H390" s="249"/>
      <c r="I390" s="249"/>
      <c r="J390" s="249"/>
    </row>
    <row r="391" spans="2:10" s="151" customFormat="1">
      <c r="C391" s="8"/>
      <c r="D391" s="8"/>
      <c r="E391" s="8"/>
      <c r="F391" s="249"/>
      <c r="G391" s="249"/>
      <c r="H391" s="249"/>
      <c r="I391" s="249"/>
      <c r="J391" s="249"/>
    </row>
    <row r="392" spans="2:10" s="151" customFormat="1">
      <c r="C392" s="8"/>
      <c r="D392" s="8"/>
      <c r="E392" s="8"/>
      <c r="F392" s="249"/>
      <c r="G392" s="249"/>
      <c r="H392" s="249"/>
      <c r="I392" s="249"/>
      <c r="J392" s="249"/>
    </row>
    <row r="393" spans="2:10" s="151" customFormat="1">
      <c r="C393" s="8"/>
      <c r="D393" s="8"/>
      <c r="E393" s="8"/>
      <c r="F393" s="249"/>
      <c r="G393" s="249"/>
      <c r="H393" s="249"/>
      <c r="I393" s="249"/>
      <c r="J393" s="249"/>
    </row>
    <row r="394" spans="2:10" s="151" customFormat="1">
      <c r="C394" s="8"/>
      <c r="D394" s="8"/>
      <c r="E394" s="8"/>
      <c r="F394" s="249"/>
      <c r="G394" s="249"/>
      <c r="H394" s="249"/>
      <c r="I394" s="249"/>
      <c r="J394" s="249"/>
    </row>
    <row r="395" spans="2:10" s="151" customFormat="1">
      <c r="C395" s="8"/>
      <c r="D395" s="8"/>
      <c r="E395" s="8"/>
      <c r="F395" s="253"/>
      <c r="G395" s="253"/>
      <c r="H395" s="253"/>
      <c r="I395" s="253"/>
      <c r="J395" s="253"/>
    </row>
    <row r="396" spans="2:10">
      <c r="H396" s="13"/>
      <c r="I396" s="255" t="s">
        <v>126</v>
      </c>
      <c r="J396" s="255"/>
    </row>
    <row r="397" spans="2:10">
      <c r="F397" s="35"/>
      <c r="G397" s="35"/>
      <c r="H397" s="35"/>
    </row>
    <row r="398" spans="2:10">
      <c r="B398" s="256" t="s">
        <v>120</v>
      </c>
      <c r="C398" s="256"/>
      <c r="D398" s="256"/>
      <c r="E398" s="256"/>
      <c r="F398" s="256"/>
      <c r="G398" s="256"/>
      <c r="H398" s="256"/>
      <c r="I398" s="256"/>
    </row>
    <row r="399" spans="2:10">
      <c r="B399" s="256" t="s">
        <v>127</v>
      </c>
      <c r="C399" s="256"/>
      <c r="D399" s="256"/>
      <c r="E399" s="256"/>
      <c r="F399" s="256"/>
      <c r="G399" s="256"/>
      <c r="H399" s="256"/>
      <c r="I399" s="256"/>
    </row>
    <row r="400" spans="2:10">
      <c r="B400" s="256" t="s">
        <v>311</v>
      </c>
      <c r="C400" s="256"/>
      <c r="D400" s="256"/>
      <c r="E400" s="256"/>
      <c r="F400" s="256"/>
      <c r="G400" s="256"/>
      <c r="H400" s="256"/>
      <c r="I400" s="256"/>
    </row>
    <row r="401" spans="2:10">
      <c r="J401" s="12"/>
    </row>
    <row r="402" spans="2:10">
      <c r="B402" s="261" t="s">
        <v>29</v>
      </c>
      <c r="C402" s="34" t="s">
        <v>30</v>
      </c>
      <c r="D402" s="282" t="s">
        <v>144</v>
      </c>
      <c r="E402" s="264"/>
      <c r="F402" s="264"/>
      <c r="G402" s="264"/>
      <c r="H402" s="264"/>
      <c r="I402" s="283"/>
      <c r="J402" s="12"/>
    </row>
    <row r="403" spans="2:10">
      <c r="B403" s="261"/>
      <c r="C403" s="34" t="s">
        <v>31</v>
      </c>
      <c r="D403" s="262">
        <v>104021</v>
      </c>
      <c r="E403" s="262"/>
      <c r="F403" s="262"/>
      <c r="G403" s="262"/>
      <c r="H403" s="262"/>
      <c r="I403" s="262"/>
    </row>
    <row r="404" spans="2:10">
      <c r="B404" s="260"/>
      <c r="C404" s="260"/>
      <c r="D404" s="260"/>
      <c r="E404" s="260"/>
      <c r="F404" s="260"/>
      <c r="G404" s="260"/>
      <c r="H404" s="260"/>
      <c r="I404" s="260"/>
    </row>
    <row r="405" spans="2:10">
      <c r="B405" s="261" t="s">
        <v>32</v>
      </c>
      <c r="C405" s="34" t="s">
        <v>30</v>
      </c>
      <c r="D405" s="282" t="s">
        <v>144</v>
      </c>
      <c r="E405" s="264"/>
      <c r="F405" s="264"/>
      <c r="G405" s="264"/>
      <c r="H405" s="264"/>
      <c r="I405" s="283"/>
    </row>
    <row r="406" spans="2:10">
      <c r="B406" s="261"/>
      <c r="C406" s="34" t="s">
        <v>31</v>
      </c>
      <c r="D406" s="262">
        <v>104021</v>
      </c>
      <c r="E406" s="262"/>
      <c r="F406" s="262"/>
      <c r="G406" s="262"/>
      <c r="H406" s="262"/>
      <c r="I406" s="262"/>
    </row>
    <row r="407" spans="2:10">
      <c r="B407" s="264"/>
      <c r="C407" s="264"/>
      <c r="D407" s="264"/>
      <c r="E407" s="264"/>
      <c r="F407" s="264"/>
      <c r="G407" s="264"/>
      <c r="H407" s="264"/>
      <c r="I407" s="264"/>
    </row>
    <row r="408" spans="2:10">
      <c r="B408" s="261" t="s">
        <v>33</v>
      </c>
      <c r="C408" s="261"/>
      <c r="D408" s="262">
        <v>1006</v>
      </c>
      <c r="E408" s="262"/>
      <c r="F408" s="262"/>
      <c r="G408" s="262"/>
      <c r="H408" s="262"/>
      <c r="I408" s="262"/>
    </row>
    <row r="409" spans="2:10">
      <c r="B409" s="260"/>
      <c r="C409" s="260"/>
      <c r="D409" s="303"/>
      <c r="E409" s="303"/>
      <c r="F409" s="303"/>
      <c r="G409" s="303"/>
      <c r="H409" s="303"/>
    </row>
    <row r="410" spans="2:10">
      <c r="B410" s="261" t="s">
        <v>34</v>
      </c>
      <c r="C410" s="261"/>
      <c r="D410" s="262"/>
      <c r="E410" s="262"/>
      <c r="F410" s="262"/>
      <c r="G410" s="262"/>
      <c r="H410" s="262"/>
      <c r="I410" s="262"/>
    </row>
    <row r="411" spans="2:10">
      <c r="B411" s="264"/>
      <c r="C411" s="264"/>
      <c r="D411" s="264"/>
      <c r="E411" s="264"/>
      <c r="F411" s="264"/>
      <c r="G411" s="264"/>
      <c r="H411" s="264"/>
      <c r="I411" s="264"/>
    </row>
    <row r="412" spans="2:10">
      <c r="B412" s="265" t="s">
        <v>123</v>
      </c>
      <c r="C412" s="34" t="s">
        <v>37</v>
      </c>
      <c r="D412" s="266" t="s">
        <v>149</v>
      </c>
      <c r="E412" s="266"/>
      <c r="F412" s="266"/>
      <c r="G412" s="266"/>
      <c r="H412" s="266"/>
      <c r="I412" s="266"/>
    </row>
    <row r="413" spans="2:10">
      <c r="B413" s="265"/>
      <c r="C413" s="34" t="s">
        <v>38</v>
      </c>
      <c r="D413" s="266" t="s">
        <v>150</v>
      </c>
      <c r="E413" s="266"/>
      <c r="F413" s="266"/>
      <c r="G413" s="266"/>
      <c r="H413" s="266"/>
      <c r="I413" s="266"/>
    </row>
    <row r="414" spans="2:10">
      <c r="B414" s="265"/>
      <c r="C414" s="34" t="s">
        <v>39</v>
      </c>
      <c r="D414" s="266" t="s">
        <v>143</v>
      </c>
      <c r="E414" s="266"/>
      <c r="F414" s="266"/>
      <c r="G414" s="266"/>
      <c r="H414" s="266"/>
      <c r="I414" s="266"/>
    </row>
    <row r="415" spans="2:10">
      <c r="B415" s="260"/>
      <c r="C415" s="260"/>
      <c r="D415" s="303"/>
      <c r="E415" s="303"/>
      <c r="F415" s="303"/>
      <c r="G415" s="303"/>
      <c r="H415" s="303"/>
    </row>
    <row r="416" spans="2:10" ht="24.75" customHeight="1">
      <c r="B416" s="267" t="s">
        <v>124</v>
      </c>
      <c r="C416" s="34" t="s">
        <v>41</v>
      </c>
      <c r="D416" s="273" t="s">
        <v>199</v>
      </c>
      <c r="E416" s="274"/>
      <c r="F416" s="274"/>
      <c r="G416" s="274"/>
      <c r="H416" s="274"/>
      <c r="I416" s="275"/>
    </row>
    <row r="417" spans="2:10" ht="20.25" customHeight="1">
      <c r="B417" s="269"/>
      <c r="C417" s="34" t="s">
        <v>42</v>
      </c>
      <c r="D417" s="262">
        <v>1031</v>
      </c>
      <c r="E417" s="262"/>
      <c r="F417" s="262"/>
      <c r="G417" s="262"/>
      <c r="H417" s="262"/>
      <c r="I417" s="262"/>
    </row>
    <row r="418" spans="2:10" ht="21" customHeight="1">
      <c r="B418" s="269"/>
      <c r="C418" s="34" t="s">
        <v>43</v>
      </c>
      <c r="D418" s="273" t="s">
        <v>199</v>
      </c>
      <c r="E418" s="274"/>
      <c r="F418" s="274"/>
      <c r="G418" s="274"/>
      <c r="H418" s="274"/>
      <c r="I418" s="275"/>
    </row>
    <row r="419" spans="2:10">
      <c r="B419" s="271"/>
      <c r="C419" s="34" t="s">
        <v>44</v>
      </c>
      <c r="D419" s="262">
        <v>11001</v>
      </c>
      <c r="E419" s="262"/>
      <c r="F419" s="262"/>
      <c r="G419" s="262"/>
      <c r="H419" s="262"/>
      <c r="I419" s="262"/>
    </row>
    <row r="420" spans="2:10">
      <c r="B420" s="260"/>
      <c r="C420" s="260"/>
      <c r="D420" s="303"/>
      <c r="E420" s="303"/>
      <c r="F420" s="303"/>
      <c r="G420" s="303"/>
      <c r="H420" s="303"/>
    </row>
    <row r="421" spans="2:10">
      <c r="B421" s="261" t="s">
        <v>125</v>
      </c>
      <c r="C421" s="261"/>
      <c r="D421" s="262" t="s">
        <v>148</v>
      </c>
      <c r="E421" s="262"/>
      <c r="F421" s="262"/>
      <c r="G421" s="262"/>
      <c r="H421" s="262"/>
      <c r="I421" s="262"/>
    </row>
    <row r="423" spans="2:10" ht="47.25" customHeight="1">
      <c r="B423" s="38"/>
      <c r="C423" s="38"/>
      <c r="D423" s="314" t="s">
        <v>128</v>
      </c>
      <c r="E423" s="315"/>
      <c r="F423" s="314" t="s">
        <v>129</v>
      </c>
      <c r="G423" s="315"/>
      <c r="H423" s="316" t="s">
        <v>130</v>
      </c>
      <c r="I423" s="316" t="s">
        <v>131</v>
      </c>
      <c r="J423" s="316" t="s">
        <v>132</v>
      </c>
    </row>
    <row r="424" spans="2:10" ht="54" customHeight="1">
      <c r="B424" s="34" t="s">
        <v>133</v>
      </c>
      <c r="C424" s="41">
        <v>1031</v>
      </c>
      <c r="D424" s="3" t="s">
        <v>2</v>
      </c>
      <c r="E424" s="3" t="s">
        <v>134</v>
      </c>
      <c r="F424" s="3" t="s">
        <v>2</v>
      </c>
      <c r="G424" s="3" t="s">
        <v>134</v>
      </c>
      <c r="H424" s="317"/>
      <c r="I424" s="317"/>
      <c r="J424" s="317"/>
    </row>
    <row r="425" spans="2:10" ht="24" customHeight="1">
      <c r="B425" s="34" t="s">
        <v>135</v>
      </c>
      <c r="C425" s="41">
        <v>11001</v>
      </c>
      <c r="D425" s="3">
        <v>1</v>
      </c>
      <c r="E425" s="3">
        <v>2</v>
      </c>
      <c r="F425" s="3">
        <v>3</v>
      </c>
      <c r="G425" s="3">
        <v>4</v>
      </c>
      <c r="H425" s="3">
        <v>5</v>
      </c>
      <c r="I425" s="3">
        <v>6</v>
      </c>
      <c r="J425" s="3">
        <v>7</v>
      </c>
    </row>
    <row r="426" spans="2:10" ht="28.5" customHeight="1">
      <c r="B426" s="34" t="s">
        <v>136</v>
      </c>
      <c r="C426" s="273" t="s">
        <v>173</v>
      </c>
      <c r="D426" s="274"/>
      <c r="E426" s="274"/>
      <c r="F426" s="274"/>
      <c r="G426" s="274"/>
      <c r="H426" s="274"/>
      <c r="I426" s="274"/>
      <c r="J426" s="275"/>
    </row>
    <row r="427" spans="2:10" ht="196.5" customHeight="1">
      <c r="B427" s="34" t="s">
        <v>137</v>
      </c>
      <c r="C427" s="36" t="s">
        <v>225</v>
      </c>
      <c r="D427" s="39" t="s">
        <v>28</v>
      </c>
      <c r="E427" s="39" t="s">
        <v>28</v>
      </c>
      <c r="F427" s="39" t="s">
        <v>28</v>
      </c>
      <c r="G427" s="11"/>
      <c r="H427" s="39" t="s">
        <v>28</v>
      </c>
      <c r="I427" s="39" t="s">
        <v>28</v>
      </c>
      <c r="J427" s="39" t="s">
        <v>28</v>
      </c>
    </row>
    <row r="428" spans="2:10" ht="27">
      <c r="B428" s="34" t="s">
        <v>138</v>
      </c>
      <c r="C428" s="36" t="s">
        <v>158</v>
      </c>
      <c r="D428" s="39" t="s">
        <v>28</v>
      </c>
      <c r="E428" s="39" t="s">
        <v>28</v>
      </c>
      <c r="F428" s="39" t="s">
        <v>28</v>
      </c>
      <c r="G428" s="39" t="s">
        <v>27</v>
      </c>
      <c r="H428" s="39" t="s">
        <v>28</v>
      </c>
      <c r="I428" s="39" t="s">
        <v>28</v>
      </c>
      <c r="J428" s="39" t="s">
        <v>28</v>
      </c>
    </row>
    <row r="429" spans="2:10" ht="50.25" customHeight="1">
      <c r="B429" s="132" t="s">
        <v>224</v>
      </c>
      <c r="C429" s="175" t="s">
        <v>279</v>
      </c>
      <c r="D429" s="39" t="s">
        <v>28</v>
      </c>
      <c r="E429" s="39" t="s">
        <v>28</v>
      </c>
      <c r="F429" s="39" t="s">
        <v>28</v>
      </c>
      <c r="G429" s="11"/>
      <c r="H429" s="39" t="s">
        <v>28</v>
      </c>
      <c r="I429" s="39" t="s">
        <v>28</v>
      </c>
      <c r="J429" s="39" t="s">
        <v>28</v>
      </c>
    </row>
    <row r="430" spans="2:10">
      <c r="B430" s="318" t="s">
        <v>140</v>
      </c>
      <c r="C430" s="318"/>
      <c r="D430" s="38"/>
      <c r="E430" s="38"/>
      <c r="F430" s="38"/>
      <c r="G430" s="38"/>
      <c r="H430" s="38"/>
      <c r="I430" s="38"/>
      <c r="J430" s="38"/>
    </row>
    <row r="431" spans="2:10" s="135" customFormat="1" ht="66" customHeight="1">
      <c r="B431" s="327" t="s">
        <v>249</v>
      </c>
      <c r="C431" s="328"/>
      <c r="D431" s="37">
        <v>376</v>
      </c>
      <c r="E431" s="37"/>
      <c r="F431" s="37">
        <v>376</v>
      </c>
      <c r="G431" s="37"/>
      <c r="H431" s="37"/>
      <c r="I431" s="114">
        <f>G431-H431</f>
        <v>0</v>
      </c>
      <c r="J431" s="11"/>
    </row>
    <row r="432" spans="2:10" s="135" customFormat="1" ht="69" customHeight="1" thickBot="1">
      <c r="B432" s="327" t="s">
        <v>250</v>
      </c>
      <c r="C432" s="328"/>
      <c r="D432" s="37" t="s">
        <v>280</v>
      </c>
      <c r="E432" s="37"/>
      <c r="F432" s="37" t="s">
        <v>280</v>
      </c>
      <c r="G432" s="37"/>
      <c r="H432" s="37"/>
      <c r="I432" s="225"/>
      <c r="J432" s="221"/>
    </row>
    <row r="433" spans="2:35" ht="63" customHeight="1" thickBot="1">
      <c r="B433" s="327" t="s">
        <v>251</v>
      </c>
      <c r="C433" s="328"/>
      <c r="D433" s="37">
        <v>17</v>
      </c>
      <c r="E433" s="37"/>
      <c r="F433" s="37">
        <v>17</v>
      </c>
      <c r="G433" s="37"/>
      <c r="H433" s="37"/>
      <c r="I433" s="114">
        <f t="shared" ref="I433:I449" si="10">G433-H433</f>
        <v>0</v>
      </c>
      <c r="J433" s="221"/>
      <c r="K433" s="97"/>
      <c r="L433" s="97"/>
      <c r="M433" s="97"/>
      <c r="N433" s="97"/>
      <c r="O433" s="97"/>
      <c r="P433" s="97"/>
      <c r="Q433" s="97"/>
      <c r="R433" s="97"/>
      <c r="S433" s="97"/>
      <c r="T433" s="97"/>
      <c r="U433" s="97"/>
      <c r="V433" s="97"/>
      <c r="W433" s="97"/>
      <c r="X433" s="97"/>
      <c r="Y433" s="97"/>
      <c r="Z433" s="97"/>
      <c r="AA433" s="97"/>
      <c r="AB433" s="97"/>
      <c r="AC433" s="97"/>
      <c r="AD433" s="97"/>
      <c r="AE433" s="97"/>
      <c r="AF433" s="97"/>
      <c r="AG433" s="97"/>
      <c r="AH433" s="97"/>
      <c r="AI433" s="97"/>
    </row>
    <row r="434" spans="2:35" s="151" customFormat="1" ht="106.5" customHeight="1">
      <c r="B434" s="327" t="s">
        <v>253</v>
      </c>
      <c r="C434" s="328"/>
      <c r="D434" s="37">
        <v>350</v>
      </c>
      <c r="E434" s="37">
        <f t="shared" ref="E434:E448" si="11">D434</f>
        <v>350</v>
      </c>
      <c r="F434" s="37">
        <v>350</v>
      </c>
      <c r="G434" s="37">
        <f t="shared" ref="G434" si="12">F434</f>
        <v>350</v>
      </c>
      <c r="H434" s="37">
        <v>350</v>
      </c>
      <c r="I434" s="114">
        <f t="shared" si="10"/>
        <v>0</v>
      </c>
      <c r="J434" s="11"/>
      <c r="K434" s="97"/>
      <c r="L434" s="97"/>
      <c r="M434" s="97"/>
      <c r="N434" s="97"/>
      <c r="O434" s="97"/>
      <c r="P434" s="97"/>
      <c r="Q434" s="97"/>
      <c r="R434" s="97"/>
      <c r="S434" s="97"/>
      <c r="T434" s="97"/>
      <c r="U434" s="97"/>
      <c r="V434" s="97"/>
      <c r="W434" s="97"/>
      <c r="X434" s="97"/>
      <c r="Y434" s="97"/>
      <c r="Z434" s="97"/>
      <c r="AA434" s="97"/>
      <c r="AB434" s="97"/>
      <c r="AC434" s="97"/>
      <c r="AD434" s="97"/>
      <c r="AE434" s="97"/>
      <c r="AF434" s="97"/>
      <c r="AG434" s="97"/>
      <c r="AH434" s="97"/>
      <c r="AI434" s="97"/>
    </row>
    <row r="435" spans="2:35" s="151" customFormat="1" ht="66" customHeight="1">
      <c r="B435" s="327" t="s">
        <v>281</v>
      </c>
      <c r="C435" s="328"/>
      <c r="D435" s="37">
        <v>25</v>
      </c>
      <c r="E435" s="37">
        <f t="shared" si="11"/>
        <v>25</v>
      </c>
      <c r="F435" s="37">
        <v>25</v>
      </c>
      <c r="G435" s="37">
        <f t="shared" ref="G435:G448" si="13">F435</f>
        <v>25</v>
      </c>
      <c r="H435" s="37">
        <v>25</v>
      </c>
      <c r="I435" s="114">
        <f t="shared" si="10"/>
        <v>0</v>
      </c>
      <c r="J435" s="11"/>
      <c r="K435" s="97"/>
      <c r="L435" s="97"/>
      <c r="M435" s="97"/>
      <c r="N435" s="97"/>
      <c r="O435" s="97"/>
      <c r="P435" s="97"/>
      <c r="Q435" s="97"/>
      <c r="R435" s="97"/>
      <c r="S435" s="97"/>
      <c r="T435" s="97"/>
      <c r="U435" s="97"/>
      <c r="V435" s="97"/>
      <c r="W435" s="97"/>
      <c r="X435" s="97"/>
      <c r="Y435" s="97"/>
      <c r="Z435" s="97"/>
      <c r="AA435" s="97"/>
      <c r="AB435" s="97"/>
      <c r="AC435" s="97"/>
      <c r="AD435" s="97"/>
      <c r="AE435" s="97"/>
      <c r="AF435" s="97"/>
      <c r="AG435" s="97"/>
      <c r="AH435" s="97"/>
      <c r="AI435" s="97"/>
    </row>
    <row r="436" spans="2:35" s="151" customFormat="1" ht="63.75" customHeight="1">
      <c r="B436" s="327" t="s">
        <v>282</v>
      </c>
      <c r="C436" s="328"/>
      <c r="D436" s="37">
        <v>14</v>
      </c>
      <c r="E436" s="37">
        <f t="shared" si="11"/>
        <v>14</v>
      </c>
      <c r="F436" s="37">
        <v>14</v>
      </c>
      <c r="G436" s="37">
        <f t="shared" si="13"/>
        <v>14</v>
      </c>
      <c r="H436" s="37">
        <v>13</v>
      </c>
      <c r="I436" s="114">
        <f t="shared" si="10"/>
        <v>1</v>
      </c>
      <c r="J436" s="11" t="s">
        <v>328</v>
      </c>
      <c r="K436" s="97"/>
      <c r="L436" s="97"/>
      <c r="M436" s="97"/>
      <c r="N436" s="97"/>
      <c r="O436" s="97"/>
      <c r="P436" s="97"/>
      <c r="Q436" s="97"/>
      <c r="R436" s="97"/>
      <c r="S436" s="97"/>
      <c r="T436" s="97"/>
      <c r="U436" s="97"/>
      <c r="V436" s="97"/>
      <c r="W436" s="97"/>
      <c r="X436" s="97"/>
      <c r="Y436" s="97"/>
      <c r="Z436" s="97"/>
      <c r="AA436" s="97"/>
      <c r="AB436" s="97"/>
      <c r="AC436" s="97"/>
      <c r="AD436" s="97"/>
      <c r="AE436" s="97"/>
      <c r="AF436" s="97"/>
      <c r="AG436" s="97"/>
      <c r="AH436" s="97"/>
      <c r="AI436" s="97"/>
    </row>
    <row r="437" spans="2:35" s="151" customFormat="1" ht="69.75" customHeight="1">
      <c r="B437" s="327" t="s">
        <v>257</v>
      </c>
      <c r="C437" s="328"/>
      <c r="D437" s="37" t="s">
        <v>283</v>
      </c>
      <c r="E437" s="37" t="str">
        <f t="shared" si="11"/>
        <v>70/30</v>
      </c>
      <c r="F437" s="37" t="s">
        <v>283</v>
      </c>
      <c r="G437" s="37" t="str">
        <f t="shared" si="13"/>
        <v>70/30</v>
      </c>
      <c r="H437" s="37" t="s">
        <v>283</v>
      </c>
      <c r="I437" s="114">
        <v>0</v>
      </c>
      <c r="J437" s="11"/>
      <c r="K437" s="97"/>
      <c r="L437" s="97"/>
      <c r="M437" s="97"/>
      <c r="N437" s="97"/>
      <c r="O437" s="97"/>
      <c r="P437" s="97"/>
      <c r="Q437" s="97"/>
      <c r="R437" s="97"/>
      <c r="S437" s="97"/>
      <c r="T437" s="97"/>
      <c r="U437" s="97"/>
      <c r="V437" s="97"/>
      <c r="W437" s="97"/>
      <c r="X437" s="97"/>
      <c r="Y437" s="97"/>
      <c r="Z437" s="97"/>
      <c r="AA437" s="97"/>
      <c r="AB437" s="97"/>
      <c r="AC437" s="97"/>
      <c r="AD437" s="97"/>
      <c r="AE437" s="97"/>
      <c r="AF437" s="97"/>
      <c r="AG437" s="97"/>
      <c r="AH437" s="97"/>
      <c r="AI437" s="97"/>
    </row>
    <row r="438" spans="2:35" s="151" customFormat="1" ht="80.25" customHeight="1">
      <c r="B438" s="327" t="s">
        <v>175</v>
      </c>
      <c r="C438" s="328"/>
      <c r="D438" s="37">
        <v>14</v>
      </c>
      <c r="E438" s="37">
        <f t="shared" si="11"/>
        <v>14</v>
      </c>
      <c r="F438" s="37">
        <v>14</v>
      </c>
      <c r="G438" s="37">
        <f t="shared" si="13"/>
        <v>14</v>
      </c>
      <c r="H438" s="37">
        <v>11</v>
      </c>
      <c r="I438" s="114">
        <f t="shared" si="10"/>
        <v>3</v>
      </c>
      <c r="J438" s="252" t="s">
        <v>320</v>
      </c>
      <c r="K438" s="97"/>
      <c r="L438" s="97"/>
      <c r="M438" s="97"/>
      <c r="N438" s="97"/>
      <c r="O438" s="97"/>
      <c r="P438" s="97"/>
      <c r="Q438" s="97"/>
      <c r="R438" s="97"/>
      <c r="S438" s="97"/>
      <c r="T438" s="97"/>
      <c r="U438" s="97"/>
      <c r="V438" s="97"/>
      <c r="W438" s="97"/>
      <c r="X438" s="97"/>
      <c r="Y438" s="97"/>
      <c r="Z438" s="97"/>
      <c r="AA438" s="97"/>
      <c r="AB438" s="97"/>
      <c r="AC438" s="97"/>
      <c r="AD438" s="97"/>
      <c r="AE438" s="97"/>
      <c r="AF438" s="97"/>
      <c r="AG438" s="97"/>
      <c r="AH438" s="97"/>
      <c r="AI438" s="97"/>
    </row>
    <row r="439" spans="2:35" s="151" customFormat="1" ht="77.25" customHeight="1">
      <c r="B439" s="327" t="s">
        <v>258</v>
      </c>
      <c r="C439" s="328"/>
      <c r="D439" s="37">
        <v>280</v>
      </c>
      <c r="E439" s="37">
        <f t="shared" si="11"/>
        <v>280</v>
      </c>
      <c r="F439" s="37">
        <v>280</v>
      </c>
      <c r="G439" s="37">
        <f t="shared" si="13"/>
        <v>280</v>
      </c>
      <c r="H439" s="37">
        <v>184</v>
      </c>
      <c r="I439" s="114">
        <f t="shared" si="10"/>
        <v>96</v>
      </c>
      <c r="J439" s="252" t="s">
        <v>320</v>
      </c>
      <c r="K439" s="97"/>
      <c r="L439" s="97"/>
      <c r="M439" s="97"/>
      <c r="N439" s="97"/>
      <c r="O439" s="97"/>
      <c r="P439" s="97"/>
      <c r="Q439" s="97"/>
      <c r="R439" s="97"/>
      <c r="S439" s="97"/>
      <c r="T439" s="97"/>
      <c r="U439" s="97"/>
      <c r="V439" s="97"/>
      <c r="W439" s="97"/>
      <c r="X439" s="97"/>
      <c r="Y439" s="97"/>
      <c r="Z439" s="97"/>
      <c r="AA439" s="97"/>
      <c r="AB439" s="97"/>
      <c r="AC439" s="97"/>
      <c r="AD439" s="97"/>
      <c r="AE439" s="97"/>
      <c r="AF439" s="97"/>
      <c r="AG439" s="97"/>
      <c r="AH439" s="97"/>
      <c r="AI439" s="97"/>
    </row>
    <row r="440" spans="2:35" s="151" customFormat="1" ht="66.75" customHeight="1">
      <c r="B440" s="327" t="s">
        <v>262</v>
      </c>
      <c r="C440" s="328"/>
      <c r="D440" s="37" t="s">
        <v>284</v>
      </c>
      <c r="E440" s="37" t="str">
        <f t="shared" si="11"/>
        <v>45/55</v>
      </c>
      <c r="F440" s="37" t="s">
        <v>284</v>
      </c>
      <c r="G440" s="37" t="str">
        <f t="shared" si="13"/>
        <v>45/55</v>
      </c>
      <c r="H440" s="37" t="s">
        <v>321</v>
      </c>
      <c r="I440" s="114" t="s">
        <v>322</v>
      </c>
      <c r="J440" s="11" t="s">
        <v>323</v>
      </c>
      <c r="K440" s="97"/>
      <c r="L440" s="97"/>
      <c r="M440" s="97"/>
      <c r="N440" s="97"/>
      <c r="O440" s="97"/>
      <c r="P440" s="97"/>
      <c r="Q440" s="97"/>
      <c r="R440" s="97"/>
      <c r="S440" s="97"/>
      <c r="T440" s="97"/>
      <c r="U440" s="97"/>
      <c r="V440" s="97"/>
      <c r="W440" s="97"/>
      <c r="X440" s="97"/>
      <c r="Y440" s="97"/>
      <c r="Z440" s="97"/>
      <c r="AA440" s="97"/>
      <c r="AB440" s="97"/>
      <c r="AC440" s="97"/>
      <c r="AD440" s="97"/>
      <c r="AE440" s="97"/>
      <c r="AF440" s="97"/>
      <c r="AG440" s="97"/>
      <c r="AH440" s="97"/>
      <c r="AI440" s="97"/>
    </row>
    <row r="441" spans="2:35" s="151" customFormat="1" ht="72.75" customHeight="1">
      <c r="B441" s="327" t="s">
        <v>254</v>
      </c>
      <c r="C441" s="328"/>
      <c r="D441" s="37">
        <v>5</v>
      </c>
      <c r="E441" s="37">
        <f t="shared" si="11"/>
        <v>5</v>
      </c>
      <c r="F441" s="37">
        <v>5</v>
      </c>
      <c r="G441" s="37">
        <f t="shared" si="13"/>
        <v>5</v>
      </c>
      <c r="H441" s="37">
        <v>5</v>
      </c>
      <c r="I441" s="114">
        <f t="shared" si="10"/>
        <v>0</v>
      </c>
      <c r="J441" s="11"/>
      <c r="K441" s="97"/>
      <c r="L441" s="97"/>
      <c r="M441" s="97"/>
      <c r="N441" s="97"/>
      <c r="O441" s="97"/>
      <c r="P441" s="97"/>
      <c r="Q441" s="97"/>
      <c r="R441" s="97"/>
      <c r="S441" s="97"/>
      <c r="T441" s="97"/>
      <c r="U441" s="97"/>
      <c r="V441" s="97"/>
      <c r="W441" s="97"/>
      <c r="X441" s="97"/>
      <c r="Y441" s="97"/>
      <c r="Z441" s="97"/>
      <c r="AA441" s="97"/>
      <c r="AB441" s="97"/>
      <c r="AC441" s="97"/>
      <c r="AD441" s="97"/>
      <c r="AE441" s="97"/>
      <c r="AF441" s="97"/>
      <c r="AG441" s="97"/>
      <c r="AH441" s="97"/>
      <c r="AI441" s="97"/>
    </row>
    <row r="442" spans="2:35" s="151" customFormat="1" ht="81" customHeight="1">
      <c r="B442" s="327" t="s">
        <v>255</v>
      </c>
      <c r="C442" s="328"/>
      <c r="D442" s="37">
        <v>5</v>
      </c>
      <c r="E442" s="37">
        <f t="shared" si="11"/>
        <v>5</v>
      </c>
      <c r="F442" s="37">
        <v>5</v>
      </c>
      <c r="G442" s="37">
        <f t="shared" si="13"/>
        <v>5</v>
      </c>
      <c r="H442" s="37">
        <v>5</v>
      </c>
      <c r="I442" s="114">
        <f t="shared" si="10"/>
        <v>0</v>
      </c>
      <c r="J442" s="11"/>
      <c r="K442" s="97"/>
      <c r="L442" s="97"/>
      <c r="M442" s="97"/>
      <c r="N442" s="97"/>
      <c r="O442" s="97"/>
      <c r="P442" s="97"/>
      <c r="Q442" s="97"/>
      <c r="R442" s="97"/>
      <c r="S442" s="97"/>
      <c r="T442" s="97"/>
      <c r="U442" s="97"/>
      <c r="V442" s="97"/>
      <c r="W442" s="97"/>
      <c r="X442" s="97"/>
      <c r="Y442" s="97"/>
      <c r="Z442" s="97"/>
      <c r="AA442" s="97"/>
      <c r="AB442" s="97"/>
      <c r="AC442" s="97"/>
      <c r="AD442" s="97"/>
      <c r="AE442" s="97"/>
      <c r="AF442" s="97"/>
      <c r="AG442" s="97"/>
      <c r="AH442" s="97"/>
      <c r="AI442" s="97"/>
    </row>
    <row r="443" spans="2:35" ht="59.25" customHeight="1">
      <c r="B443" s="327" t="s">
        <v>263</v>
      </c>
      <c r="C443" s="328"/>
      <c r="D443" s="37">
        <v>5</v>
      </c>
      <c r="E443" s="37"/>
      <c r="F443" s="37">
        <v>5</v>
      </c>
      <c r="G443" s="37"/>
      <c r="H443" s="37"/>
      <c r="I443" s="114">
        <f t="shared" si="10"/>
        <v>0</v>
      </c>
      <c r="J443" s="173"/>
    </row>
    <row r="444" spans="2:35" s="151" customFormat="1" ht="66.75" customHeight="1">
      <c r="B444" s="327" t="s">
        <v>259</v>
      </c>
      <c r="C444" s="328"/>
      <c r="D444" s="37">
        <v>5</v>
      </c>
      <c r="E444" s="37">
        <f t="shared" si="11"/>
        <v>5</v>
      </c>
      <c r="F444" s="37">
        <v>5</v>
      </c>
      <c r="G444" s="37">
        <f t="shared" si="13"/>
        <v>5</v>
      </c>
      <c r="H444" s="37">
        <v>5</v>
      </c>
      <c r="I444" s="114">
        <f t="shared" si="10"/>
        <v>0</v>
      </c>
      <c r="J444" s="11"/>
    </row>
    <row r="445" spans="2:35" s="151" customFormat="1" ht="75.75" customHeight="1">
      <c r="B445" s="327" t="s">
        <v>260</v>
      </c>
      <c r="C445" s="328"/>
      <c r="D445" s="37">
        <v>5</v>
      </c>
      <c r="E445" s="37">
        <f t="shared" si="11"/>
        <v>5</v>
      </c>
      <c r="F445" s="37">
        <v>5</v>
      </c>
      <c r="G445" s="37">
        <f t="shared" si="13"/>
        <v>5</v>
      </c>
      <c r="H445" s="37">
        <v>5</v>
      </c>
      <c r="I445" s="114">
        <f t="shared" si="10"/>
        <v>0</v>
      </c>
      <c r="J445" s="11"/>
    </row>
    <row r="446" spans="2:35" ht="54" customHeight="1">
      <c r="B446" s="327" t="s">
        <v>252</v>
      </c>
      <c r="C446" s="328"/>
      <c r="D446" s="37">
        <v>12</v>
      </c>
      <c r="E446" s="37"/>
      <c r="F446" s="37">
        <v>12</v>
      </c>
      <c r="G446" s="37"/>
      <c r="H446" s="37"/>
      <c r="I446" s="114">
        <f t="shared" si="10"/>
        <v>0</v>
      </c>
      <c r="J446" s="173"/>
    </row>
    <row r="447" spans="2:35" s="135" customFormat="1" ht="75" customHeight="1">
      <c r="B447" s="327" t="s">
        <v>256</v>
      </c>
      <c r="C447" s="328"/>
      <c r="D447" s="37">
        <v>30</v>
      </c>
      <c r="E447" s="37">
        <f t="shared" si="11"/>
        <v>30</v>
      </c>
      <c r="F447" s="37">
        <v>30</v>
      </c>
      <c r="G447" s="37">
        <f t="shared" si="13"/>
        <v>30</v>
      </c>
      <c r="H447" s="37">
        <v>30</v>
      </c>
      <c r="I447" s="114">
        <f t="shared" si="10"/>
        <v>0</v>
      </c>
      <c r="J447" s="11"/>
    </row>
    <row r="448" spans="2:35" s="135" customFormat="1" ht="57" customHeight="1">
      <c r="B448" s="327" t="s">
        <v>261</v>
      </c>
      <c r="C448" s="328"/>
      <c r="D448" s="37">
        <v>30</v>
      </c>
      <c r="E448" s="37">
        <f t="shared" si="11"/>
        <v>30</v>
      </c>
      <c r="F448" s="37">
        <v>30</v>
      </c>
      <c r="G448" s="37">
        <f t="shared" si="13"/>
        <v>30</v>
      </c>
      <c r="H448" s="37">
        <v>30</v>
      </c>
      <c r="I448" s="114">
        <f t="shared" si="10"/>
        <v>0</v>
      </c>
      <c r="J448" s="11"/>
    </row>
    <row r="449" spans="2:10" s="65" customFormat="1" ht="83.25" customHeight="1">
      <c r="B449" s="319" t="s">
        <v>141</v>
      </c>
      <c r="C449" s="319"/>
      <c r="D449" s="189">
        <v>22095.599999999999</v>
      </c>
      <c r="E449" s="189">
        <v>19600</v>
      </c>
      <c r="F449" s="189">
        <v>22095.599999999999</v>
      </c>
      <c r="G449" s="189">
        <v>19600</v>
      </c>
      <c r="H449" s="190">
        <v>16280.79</v>
      </c>
      <c r="I449" s="190">
        <f t="shared" si="10"/>
        <v>3319.2099999999991</v>
      </c>
      <c r="J449" s="11" t="s">
        <v>324</v>
      </c>
    </row>
    <row r="450" spans="2:10" s="65" customFormat="1" ht="13.5"/>
    <row r="451" spans="2:10" s="65" customFormat="1" ht="13.5"/>
    <row r="452" spans="2:10" s="65" customFormat="1" ht="13.5"/>
    <row r="453" spans="2:10" s="65" customFormat="1" ht="16.5" customHeight="1">
      <c r="B453" s="153" t="s">
        <v>313</v>
      </c>
      <c r="C453" s="329" t="s">
        <v>66</v>
      </c>
      <c r="D453" s="329"/>
      <c r="E453" s="329"/>
      <c r="F453" s="332" t="s">
        <v>67</v>
      </c>
      <c r="G453" s="332"/>
      <c r="H453" s="259" t="s">
        <v>308</v>
      </c>
      <c r="I453" s="259"/>
      <c r="J453" s="259"/>
    </row>
    <row r="454" spans="2:10" s="65" customFormat="1" ht="13.5">
      <c r="C454" s="160"/>
      <c r="D454" s="160"/>
      <c r="E454" s="161"/>
      <c r="F454" s="332" t="s">
        <v>68</v>
      </c>
      <c r="G454" s="332"/>
      <c r="H454" s="332" t="s">
        <v>69</v>
      </c>
      <c r="I454" s="332"/>
      <c r="J454" s="332"/>
    </row>
    <row r="455" spans="2:10" s="65" customFormat="1" ht="13.5">
      <c r="B455" s="162" t="s">
        <v>70</v>
      </c>
      <c r="D455" s="160"/>
      <c r="E455" s="160"/>
      <c r="F455" s="160"/>
      <c r="G455" s="160"/>
    </row>
    <row r="456" spans="2:10" s="65" customFormat="1" ht="16.5" customHeight="1">
      <c r="C456" s="329" t="s">
        <v>71</v>
      </c>
      <c r="D456" s="329"/>
      <c r="E456" s="329"/>
      <c r="F456" s="332" t="s">
        <v>67</v>
      </c>
      <c r="G456" s="332"/>
      <c r="H456" s="329" t="s">
        <v>212</v>
      </c>
      <c r="I456" s="329"/>
      <c r="J456" s="329"/>
    </row>
    <row r="457" spans="2:10" s="65" customFormat="1" ht="13.5">
      <c r="C457" s="160"/>
      <c r="D457" s="160"/>
      <c r="E457" s="160"/>
      <c r="F457" s="332" t="s">
        <v>68</v>
      </c>
      <c r="G457" s="332"/>
      <c r="H457" s="332" t="s">
        <v>69</v>
      </c>
      <c r="I457" s="332"/>
      <c r="J457" s="332"/>
    </row>
    <row r="458" spans="2:10" s="65" customFormat="1" ht="13.5"/>
    <row r="470" spans="2:10" s="151" customFormat="1"/>
    <row r="471" spans="2:10" s="151" customFormat="1"/>
    <row r="472" spans="2:10" s="151" customFormat="1"/>
    <row r="473" spans="2:10" s="151" customFormat="1"/>
    <row r="474" spans="2:10" s="151" customFormat="1"/>
    <row r="475" spans="2:10" s="151" customFormat="1"/>
    <row r="476" spans="2:10" s="151" customFormat="1"/>
    <row r="477" spans="2:10" s="151" customFormat="1"/>
    <row r="478" spans="2:10">
      <c r="H478" s="13"/>
      <c r="I478" s="255" t="s">
        <v>126</v>
      </c>
      <c r="J478" s="255"/>
    </row>
    <row r="479" spans="2:10">
      <c r="F479" s="35"/>
      <c r="G479" s="35"/>
      <c r="H479" s="35"/>
    </row>
    <row r="480" spans="2:10">
      <c r="B480" s="256" t="s">
        <v>120</v>
      </c>
      <c r="C480" s="256"/>
      <c r="D480" s="256"/>
      <c r="E480" s="256"/>
      <c r="F480" s="256"/>
      <c r="G480" s="256"/>
      <c r="H480" s="256"/>
      <c r="I480" s="256"/>
    </row>
    <row r="481" spans="2:10">
      <c r="B481" s="256" t="s">
        <v>127</v>
      </c>
      <c r="C481" s="256"/>
      <c r="D481" s="256"/>
      <c r="E481" s="256"/>
      <c r="F481" s="256"/>
      <c r="G481" s="256"/>
      <c r="H481" s="256"/>
      <c r="I481" s="256"/>
    </row>
    <row r="482" spans="2:10">
      <c r="B482" s="256" t="s">
        <v>311</v>
      </c>
      <c r="C482" s="256"/>
      <c r="D482" s="256"/>
      <c r="E482" s="256"/>
      <c r="F482" s="256"/>
      <c r="G482" s="256"/>
      <c r="H482" s="256"/>
      <c r="I482" s="256"/>
    </row>
    <row r="483" spans="2:10">
      <c r="J483" s="12"/>
    </row>
    <row r="484" spans="2:10" ht="16.5" customHeight="1">
      <c r="B484" s="261" t="s">
        <v>29</v>
      </c>
      <c r="C484" s="34" t="s">
        <v>30</v>
      </c>
      <c r="D484" s="282" t="s">
        <v>144</v>
      </c>
      <c r="E484" s="264"/>
      <c r="F484" s="264"/>
      <c r="G484" s="264"/>
      <c r="H484" s="264"/>
      <c r="I484" s="283"/>
      <c r="J484" s="12"/>
    </row>
    <row r="485" spans="2:10">
      <c r="B485" s="261"/>
      <c r="C485" s="34" t="s">
        <v>31</v>
      </c>
      <c r="D485" s="262">
        <v>104021</v>
      </c>
      <c r="E485" s="262"/>
      <c r="F485" s="262"/>
      <c r="G485" s="262"/>
      <c r="H485" s="262"/>
      <c r="I485" s="262"/>
    </row>
    <row r="486" spans="2:10">
      <c r="B486" s="260"/>
      <c r="C486" s="260"/>
      <c r="D486" s="260"/>
      <c r="E486" s="260"/>
      <c r="F486" s="260"/>
      <c r="G486" s="260"/>
      <c r="H486" s="260"/>
      <c r="I486" s="260"/>
    </row>
    <row r="487" spans="2:10">
      <c r="B487" s="261" t="s">
        <v>32</v>
      </c>
      <c r="C487" s="34" t="s">
        <v>30</v>
      </c>
      <c r="D487" s="282" t="s">
        <v>144</v>
      </c>
      <c r="E487" s="264"/>
      <c r="F487" s="264"/>
      <c r="G487" s="264"/>
      <c r="H487" s="264"/>
      <c r="I487" s="283"/>
    </row>
    <row r="488" spans="2:10">
      <c r="B488" s="261"/>
      <c r="C488" s="34" t="s">
        <v>31</v>
      </c>
      <c r="D488" s="262">
        <v>104021</v>
      </c>
      <c r="E488" s="262"/>
      <c r="F488" s="262"/>
      <c r="G488" s="262"/>
      <c r="H488" s="262"/>
      <c r="I488" s="262"/>
    </row>
    <row r="489" spans="2:10">
      <c r="B489" s="264"/>
      <c r="C489" s="264"/>
      <c r="D489" s="264"/>
      <c r="E489" s="264"/>
      <c r="F489" s="264"/>
      <c r="G489" s="264"/>
      <c r="H489" s="264"/>
      <c r="I489" s="264"/>
    </row>
    <row r="490" spans="2:10">
      <c r="B490" s="261" t="s">
        <v>33</v>
      </c>
      <c r="C490" s="261"/>
      <c r="D490" s="262">
        <v>11006</v>
      </c>
      <c r="E490" s="262"/>
      <c r="F490" s="262"/>
      <c r="G490" s="262"/>
      <c r="H490" s="262"/>
      <c r="I490" s="262"/>
    </row>
    <row r="491" spans="2:10">
      <c r="B491" s="260"/>
      <c r="C491" s="260"/>
      <c r="D491" s="303"/>
      <c r="E491" s="303"/>
      <c r="F491" s="303"/>
      <c r="G491" s="303"/>
      <c r="H491" s="303"/>
    </row>
    <row r="492" spans="2:10">
      <c r="B492" s="261" t="s">
        <v>34</v>
      </c>
      <c r="C492" s="261"/>
      <c r="D492" s="262">
        <v>1</v>
      </c>
      <c r="E492" s="262"/>
      <c r="F492" s="262"/>
      <c r="G492" s="262"/>
      <c r="H492" s="262"/>
      <c r="I492" s="262"/>
    </row>
    <row r="493" spans="2:10">
      <c r="B493" s="264"/>
      <c r="C493" s="264"/>
      <c r="D493" s="264"/>
      <c r="E493" s="264"/>
      <c r="F493" s="264"/>
      <c r="G493" s="264"/>
      <c r="H493" s="264"/>
      <c r="I493" s="264"/>
    </row>
    <row r="494" spans="2:10">
      <c r="B494" s="265" t="s">
        <v>123</v>
      </c>
      <c r="C494" s="34" t="s">
        <v>37</v>
      </c>
      <c r="D494" s="304" t="s">
        <v>142</v>
      </c>
      <c r="E494" s="305"/>
      <c r="F494" s="305"/>
      <c r="G494" s="305"/>
      <c r="H494" s="305"/>
      <c r="I494" s="306"/>
    </row>
    <row r="495" spans="2:10">
      <c r="B495" s="265"/>
      <c r="C495" s="34" t="s">
        <v>38</v>
      </c>
      <c r="D495" s="304" t="s">
        <v>142</v>
      </c>
      <c r="E495" s="305"/>
      <c r="F495" s="305"/>
      <c r="G495" s="305"/>
      <c r="H495" s="305"/>
      <c r="I495" s="306"/>
    </row>
    <row r="496" spans="2:10">
      <c r="B496" s="265"/>
      <c r="C496" s="34" t="s">
        <v>39</v>
      </c>
      <c r="D496" s="262" t="s">
        <v>143</v>
      </c>
      <c r="E496" s="262"/>
      <c r="F496" s="262"/>
      <c r="G496" s="262"/>
      <c r="H496" s="262"/>
      <c r="I496" s="262"/>
    </row>
    <row r="497" spans="2:10">
      <c r="B497" s="260"/>
      <c r="C497" s="260"/>
      <c r="D497" s="303"/>
      <c r="E497" s="303"/>
      <c r="F497" s="303"/>
      <c r="G497" s="303"/>
      <c r="H497" s="303"/>
    </row>
    <row r="498" spans="2:10" ht="29.25" customHeight="1">
      <c r="B498" s="267" t="s">
        <v>124</v>
      </c>
      <c r="C498" s="34" t="s">
        <v>41</v>
      </c>
      <c r="D498" s="273" t="s">
        <v>145</v>
      </c>
      <c r="E498" s="274"/>
      <c r="F498" s="274"/>
      <c r="G498" s="274"/>
      <c r="H498" s="274"/>
      <c r="I498" s="275"/>
    </row>
    <row r="499" spans="2:10">
      <c r="B499" s="269"/>
      <c r="C499" s="34" t="s">
        <v>42</v>
      </c>
      <c r="D499" s="262">
        <v>1108</v>
      </c>
      <c r="E499" s="262"/>
      <c r="F499" s="262"/>
      <c r="G499" s="262"/>
      <c r="H499" s="262"/>
      <c r="I499" s="262"/>
    </row>
    <row r="500" spans="2:10" ht="30" customHeight="1">
      <c r="B500" s="269"/>
      <c r="C500" s="34" t="s">
        <v>43</v>
      </c>
      <c r="D500" s="273" t="s">
        <v>240</v>
      </c>
      <c r="E500" s="274"/>
      <c r="F500" s="274"/>
      <c r="G500" s="274"/>
      <c r="H500" s="274"/>
      <c r="I500" s="275"/>
    </row>
    <row r="501" spans="2:10">
      <c r="B501" s="271"/>
      <c r="C501" s="34" t="s">
        <v>44</v>
      </c>
      <c r="D501" s="262">
        <v>11001</v>
      </c>
      <c r="E501" s="262"/>
      <c r="F501" s="262"/>
      <c r="G501" s="262"/>
      <c r="H501" s="262"/>
      <c r="I501" s="262"/>
    </row>
    <row r="502" spans="2:10">
      <c r="B502" s="260"/>
      <c r="C502" s="260"/>
      <c r="D502" s="303"/>
      <c r="E502" s="303"/>
      <c r="F502" s="303"/>
      <c r="G502" s="303"/>
      <c r="H502" s="303"/>
    </row>
    <row r="503" spans="2:10">
      <c r="B503" s="261" t="s">
        <v>125</v>
      </c>
      <c r="C503" s="261"/>
      <c r="D503" s="262" t="s">
        <v>148</v>
      </c>
      <c r="E503" s="262"/>
      <c r="F503" s="262"/>
      <c r="G503" s="262"/>
      <c r="H503" s="262"/>
      <c r="I503" s="262"/>
    </row>
    <row r="505" spans="2:10" ht="33.75" customHeight="1">
      <c r="B505" s="38"/>
      <c r="C505" s="38"/>
      <c r="D505" s="314" t="s">
        <v>128</v>
      </c>
      <c r="E505" s="315"/>
      <c r="F505" s="314" t="s">
        <v>129</v>
      </c>
      <c r="G505" s="315"/>
      <c r="H505" s="316" t="s">
        <v>130</v>
      </c>
      <c r="I505" s="316" t="s">
        <v>131</v>
      </c>
      <c r="J505" s="316" t="s">
        <v>132</v>
      </c>
    </row>
    <row r="506" spans="2:10" ht="58.5" customHeight="1">
      <c r="B506" s="34" t="s">
        <v>133</v>
      </c>
      <c r="C506" s="41">
        <v>1108</v>
      </c>
      <c r="D506" s="3" t="s">
        <v>2</v>
      </c>
      <c r="E506" s="3" t="s">
        <v>134</v>
      </c>
      <c r="F506" s="3" t="s">
        <v>2</v>
      </c>
      <c r="G506" s="3" t="s">
        <v>134</v>
      </c>
      <c r="H506" s="317"/>
      <c r="I506" s="317"/>
      <c r="J506" s="317"/>
    </row>
    <row r="507" spans="2:10">
      <c r="B507" s="34" t="s">
        <v>135</v>
      </c>
      <c r="C507" s="41">
        <v>11001</v>
      </c>
      <c r="D507" s="3">
        <v>1</v>
      </c>
      <c r="E507" s="3">
        <v>2</v>
      </c>
      <c r="F507" s="3">
        <v>3</v>
      </c>
      <c r="G507" s="3">
        <v>4</v>
      </c>
      <c r="H507" s="3">
        <v>5</v>
      </c>
      <c r="I507" s="3">
        <v>6</v>
      </c>
      <c r="J507" s="3">
        <v>7</v>
      </c>
    </row>
    <row r="508" spans="2:10" ht="30.75" customHeight="1">
      <c r="B508" s="34" t="s">
        <v>136</v>
      </c>
      <c r="C508" s="273" t="s">
        <v>241</v>
      </c>
      <c r="D508" s="274"/>
      <c r="E508" s="274"/>
      <c r="F508" s="274"/>
      <c r="G508" s="274"/>
      <c r="H508" s="274"/>
      <c r="I508" s="274"/>
      <c r="J508" s="275"/>
    </row>
    <row r="509" spans="2:10" ht="94.5">
      <c r="B509" s="34" t="s">
        <v>137</v>
      </c>
      <c r="C509" s="36" t="s">
        <v>226</v>
      </c>
      <c r="D509" s="39" t="s">
        <v>28</v>
      </c>
      <c r="E509" s="39" t="s">
        <v>28</v>
      </c>
      <c r="F509" s="39" t="s">
        <v>28</v>
      </c>
      <c r="G509" s="11"/>
      <c r="H509" s="39" t="s">
        <v>28</v>
      </c>
      <c r="I509" s="39" t="s">
        <v>28</v>
      </c>
      <c r="J509" s="39" t="s">
        <v>28</v>
      </c>
    </row>
    <row r="510" spans="2:10" ht="27">
      <c r="B510" s="34" t="s">
        <v>138</v>
      </c>
      <c r="C510" s="36" t="s">
        <v>158</v>
      </c>
      <c r="D510" s="39" t="s">
        <v>28</v>
      </c>
      <c r="E510" s="39" t="s">
        <v>28</v>
      </c>
      <c r="F510" s="39" t="s">
        <v>28</v>
      </c>
      <c r="G510" s="39" t="s">
        <v>27</v>
      </c>
      <c r="H510" s="39" t="s">
        <v>28</v>
      </c>
      <c r="I510" s="39" t="s">
        <v>28</v>
      </c>
      <c r="J510" s="39" t="s">
        <v>28</v>
      </c>
    </row>
    <row r="511" spans="2:10" ht="40.5">
      <c r="B511" s="132" t="s">
        <v>224</v>
      </c>
      <c r="C511" s="137" t="s">
        <v>172</v>
      </c>
      <c r="D511" s="39" t="s">
        <v>28</v>
      </c>
      <c r="E511" s="39" t="s">
        <v>28</v>
      </c>
      <c r="F511" s="39" t="s">
        <v>28</v>
      </c>
      <c r="G511" s="11"/>
      <c r="H511" s="39" t="s">
        <v>28</v>
      </c>
      <c r="I511" s="39" t="s">
        <v>28</v>
      </c>
      <c r="J511" s="39" t="s">
        <v>28</v>
      </c>
    </row>
    <row r="512" spans="2:10">
      <c r="B512" s="318" t="s">
        <v>140</v>
      </c>
      <c r="C512" s="318"/>
      <c r="D512" s="38"/>
      <c r="E512" s="38"/>
      <c r="F512" s="38"/>
      <c r="G512" s="38"/>
      <c r="H512" s="38"/>
      <c r="I512" s="38"/>
      <c r="J512" s="38"/>
    </row>
    <row r="513" spans="2:10" ht="66" customHeight="1">
      <c r="B513" s="327" t="s">
        <v>176</v>
      </c>
      <c r="C513" s="328"/>
      <c r="D513" s="46">
        <v>10</v>
      </c>
      <c r="E513" s="46">
        <f t="shared" ref="E513:E519" si="14">D513</f>
        <v>10</v>
      </c>
      <c r="F513" s="46">
        <v>10</v>
      </c>
      <c r="G513" s="46">
        <f t="shared" ref="G513:G514" si="15">F513</f>
        <v>10</v>
      </c>
      <c r="H513" s="46">
        <v>10</v>
      </c>
      <c r="I513" s="46">
        <f>G513-H513</f>
        <v>0</v>
      </c>
      <c r="J513" s="74"/>
    </row>
    <row r="514" spans="2:10" ht="69" customHeight="1">
      <c r="B514" s="327" t="s">
        <v>177</v>
      </c>
      <c r="C514" s="328"/>
      <c r="D514" s="46">
        <v>45</v>
      </c>
      <c r="E514" s="46">
        <f t="shared" si="14"/>
        <v>45</v>
      </c>
      <c r="F514" s="46">
        <v>45</v>
      </c>
      <c r="G514" s="46">
        <f t="shared" si="15"/>
        <v>45</v>
      </c>
      <c r="H514" s="46">
        <v>45</v>
      </c>
      <c r="I514" s="46">
        <f t="shared" ref="I514:I520" si="16">G514-H514</f>
        <v>0</v>
      </c>
      <c r="J514" s="74"/>
    </row>
    <row r="515" spans="2:10" ht="60" customHeight="1">
      <c r="B515" s="327" t="s">
        <v>178</v>
      </c>
      <c r="C515" s="328"/>
      <c r="D515" s="46">
        <v>4</v>
      </c>
      <c r="E515" s="46">
        <f t="shared" si="14"/>
        <v>4</v>
      </c>
      <c r="F515" s="46">
        <v>4</v>
      </c>
      <c r="G515" s="46">
        <f t="shared" ref="G515:G519" si="17">F515</f>
        <v>4</v>
      </c>
      <c r="H515" s="46">
        <v>4</v>
      </c>
      <c r="I515" s="46">
        <f t="shared" si="16"/>
        <v>0</v>
      </c>
      <c r="J515" s="74"/>
    </row>
    <row r="516" spans="2:10" ht="54" customHeight="1">
      <c r="B516" s="330" t="s">
        <v>179</v>
      </c>
      <c r="C516" s="330"/>
      <c r="D516" s="46">
        <v>18</v>
      </c>
      <c r="E516" s="46">
        <f t="shared" si="14"/>
        <v>18</v>
      </c>
      <c r="F516" s="46">
        <v>18</v>
      </c>
      <c r="G516" s="46">
        <f t="shared" si="17"/>
        <v>18</v>
      </c>
      <c r="H516" s="46">
        <v>17</v>
      </c>
      <c r="I516" s="46">
        <f t="shared" si="16"/>
        <v>1</v>
      </c>
      <c r="J516" s="74" t="s">
        <v>272</v>
      </c>
    </row>
    <row r="517" spans="2:10" s="151" customFormat="1" ht="290.25" customHeight="1">
      <c r="B517" s="330" t="s">
        <v>285</v>
      </c>
      <c r="C517" s="330"/>
      <c r="D517" s="46">
        <v>115</v>
      </c>
      <c r="E517" s="46">
        <f t="shared" si="14"/>
        <v>115</v>
      </c>
      <c r="F517" s="46">
        <v>115</v>
      </c>
      <c r="G517" s="46">
        <f t="shared" si="17"/>
        <v>115</v>
      </c>
      <c r="H517" s="46">
        <v>120</v>
      </c>
      <c r="I517" s="46">
        <f t="shared" si="16"/>
        <v>-5</v>
      </c>
      <c r="J517" s="74" t="s">
        <v>326</v>
      </c>
    </row>
    <row r="518" spans="2:10" s="151" customFormat="1" ht="104.25" customHeight="1">
      <c r="B518" s="327" t="s">
        <v>286</v>
      </c>
      <c r="C518" s="328"/>
      <c r="D518" s="46">
        <v>95</v>
      </c>
      <c r="E518" s="46">
        <f t="shared" si="14"/>
        <v>95</v>
      </c>
      <c r="F518" s="46">
        <v>95</v>
      </c>
      <c r="G518" s="46">
        <f t="shared" si="17"/>
        <v>95</v>
      </c>
      <c r="H518" s="243">
        <v>92.5</v>
      </c>
      <c r="I518" s="243">
        <f t="shared" si="16"/>
        <v>2.5</v>
      </c>
      <c r="J518" s="74" t="s">
        <v>332</v>
      </c>
    </row>
    <row r="519" spans="2:10" s="151" customFormat="1" ht="48.75" customHeight="1">
      <c r="B519" s="327" t="s">
        <v>287</v>
      </c>
      <c r="C519" s="328"/>
      <c r="D519" s="46"/>
      <c r="E519" s="46">
        <f t="shared" si="14"/>
        <v>0</v>
      </c>
      <c r="F519" s="46"/>
      <c r="G519" s="46">
        <f t="shared" si="17"/>
        <v>0</v>
      </c>
      <c r="H519" s="46"/>
      <c r="I519" s="46">
        <f t="shared" si="16"/>
        <v>0</v>
      </c>
      <c r="J519" s="74"/>
    </row>
    <row r="520" spans="2:10" ht="73.5" customHeight="1">
      <c r="B520" s="319" t="s">
        <v>141</v>
      </c>
      <c r="C520" s="319"/>
      <c r="D520" s="181">
        <v>2593112.5</v>
      </c>
      <c r="E520" s="181">
        <v>2516951.2999999998</v>
      </c>
      <c r="F520" s="181">
        <v>2593112.5</v>
      </c>
      <c r="G520" s="181">
        <v>2516951.2999999998</v>
      </c>
      <c r="H520" s="133">
        <v>2506715.75</v>
      </c>
      <c r="I520" s="181">
        <f t="shared" si="16"/>
        <v>10235.549999999814</v>
      </c>
      <c r="J520" s="74" t="s">
        <v>327</v>
      </c>
    </row>
    <row r="521" spans="2:10">
      <c r="J521" s="58"/>
    </row>
    <row r="522" spans="2:10" s="151" customFormat="1"/>
    <row r="524" spans="2:10" ht="16.5" customHeight="1">
      <c r="B524" s="153" t="s">
        <v>313</v>
      </c>
      <c r="C524" s="307" t="s">
        <v>66</v>
      </c>
      <c r="D524" s="307"/>
      <c r="E524" s="307"/>
      <c r="F524" s="254" t="s">
        <v>67</v>
      </c>
      <c r="G524" s="254"/>
      <c r="H524" s="259" t="s">
        <v>308</v>
      </c>
      <c r="I524" s="259"/>
      <c r="J524" s="259"/>
    </row>
    <row r="525" spans="2:10">
      <c r="C525" s="8"/>
      <c r="D525" s="8"/>
      <c r="E525" s="1"/>
      <c r="F525" s="254" t="s">
        <v>68</v>
      </c>
      <c r="G525" s="254"/>
      <c r="H525" s="254" t="s">
        <v>69</v>
      </c>
      <c r="I525" s="254"/>
      <c r="J525" s="254"/>
    </row>
    <row r="526" spans="2:10">
      <c r="B526" s="33" t="s">
        <v>70</v>
      </c>
      <c r="D526" s="8"/>
      <c r="E526" s="8"/>
      <c r="F526" s="8"/>
      <c r="G526" s="8"/>
    </row>
    <row r="527" spans="2:10" ht="16.5" customHeight="1">
      <c r="C527" s="307" t="s">
        <v>71</v>
      </c>
      <c r="D527" s="307"/>
      <c r="E527" s="307"/>
      <c r="F527" s="254" t="s">
        <v>67</v>
      </c>
      <c r="G527" s="254"/>
      <c r="H527" s="259" t="s">
        <v>212</v>
      </c>
      <c r="I527" s="259"/>
      <c r="J527" s="259"/>
    </row>
    <row r="528" spans="2:10">
      <c r="C528" s="8"/>
      <c r="D528" s="8"/>
      <c r="E528" s="8"/>
      <c r="F528" s="254" t="s">
        <v>68</v>
      </c>
      <c r="G528" s="254"/>
      <c r="H528" s="254" t="s">
        <v>69</v>
      </c>
      <c r="I528" s="254"/>
      <c r="J528" s="254"/>
    </row>
    <row r="538" spans="2:10">
      <c r="H538" s="13"/>
      <c r="I538" s="255" t="s">
        <v>126</v>
      </c>
      <c r="J538" s="255"/>
    </row>
    <row r="539" spans="2:10">
      <c r="F539" s="71"/>
      <c r="G539" s="71"/>
      <c r="H539" s="71"/>
    </row>
    <row r="540" spans="2:10">
      <c r="B540" s="256" t="s">
        <v>120</v>
      </c>
      <c r="C540" s="256"/>
      <c r="D540" s="256"/>
      <c r="E540" s="256"/>
      <c r="F540" s="256"/>
      <c r="G540" s="256"/>
      <c r="H540" s="256"/>
      <c r="I540" s="256"/>
    </row>
    <row r="541" spans="2:10">
      <c r="B541" s="256" t="s">
        <v>127</v>
      </c>
      <c r="C541" s="256"/>
      <c r="D541" s="256"/>
      <c r="E541" s="256"/>
      <c r="F541" s="256"/>
      <c r="G541" s="256"/>
      <c r="H541" s="256"/>
      <c r="I541" s="256"/>
    </row>
    <row r="542" spans="2:10">
      <c r="B542" s="256" t="s">
        <v>311</v>
      </c>
      <c r="C542" s="256"/>
      <c r="D542" s="256"/>
      <c r="E542" s="256"/>
      <c r="F542" s="256"/>
      <c r="G542" s="256"/>
      <c r="H542" s="256"/>
      <c r="I542" s="256"/>
    </row>
    <row r="543" spans="2:10">
      <c r="J543" s="12"/>
    </row>
    <row r="544" spans="2:10">
      <c r="B544" s="261" t="s">
        <v>29</v>
      </c>
      <c r="C544" s="70" t="s">
        <v>30</v>
      </c>
      <c r="D544" s="282" t="s">
        <v>144</v>
      </c>
      <c r="E544" s="264"/>
      <c r="F544" s="264"/>
      <c r="G544" s="264"/>
      <c r="H544" s="264"/>
      <c r="I544" s="283"/>
      <c r="J544" s="12"/>
    </row>
    <row r="545" spans="2:9">
      <c r="B545" s="261"/>
      <c r="C545" s="70" t="s">
        <v>31</v>
      </c>
      <c r="D545" s="262">
        <v>104021</v>
      </c>
      <c r="E545" s="262"/>
      <c r="F545" s="262"/>
      <c r="G545" s="262"/>
      <c r="H545" s="262"/>
      <c r="I545" s="262"/>
    </row>
    <row r="546" spans="2:9">
      <c r="B546" s="260"/>
      <c r="C546" s="260"/>
      <c r="D546" s="260"/>
      <c r="E546" s="260"/>
      <c r="F546" s="260"/>
      <c r="G546" s="260"/>
      <c r="H546" s="260"/>
      <c r="I546" s="260"/>
    </row>
    <row r="547" spans="2:9">
      <c r="B547" s="261" t="s">
        <v>32</v>
      </c>
      <c r="C547" s="70" t="s">
        <v>30</v>
      </c>
      <c r="D547" s="282" t="s">
        <v>144</v>
      </c>
      <c r="E547" s="264"/>
      <c r="F547" s="264"/>
      <c r="G547" s="264"/>
      <c r="H547" s="264"/>
      <c r="I547" s="283"/>
    </row>
    <row r="548" spans="2:9">
      <c r="B548" s="261"/>
      <c r="C548" s="70" t="s">
        <v>31</v>
      </c>
      <c r="D548" s="262">
        <v>104021</v>
      </c>
      <c r="E548" s="262"/>
      <c r="F548" s="262"/>
      <c r="G548" s="262"/>
      <c r="H548" s="262"/>
      <c r="I548" s="262"/>
    </row>
    <row r="549" spans="2:9">
      <c r="B549" s="264"/>
      <c r="C549" s="264"/>
      <c r="D549" s="264"/>
      <c r="E549" s="264"/>
      <c r="F549" s="264"/>
      <c r="G549" s="264"/>
      <c r="H549" s="264"/>
      <c r="I549" s="264"/>
    </row>
    <row r="550" spans="2:9">
      <c r="B550" s="261" t="s">
        <v>33</v>
      </c>
      <c r="C550" s="261"/>
      <c r="D550" s="262">
        <v>1006</v>
      </c>
      <c r="E550" s="262"/>
      <c r="F550" s="262"/>
      <c r="G550" s="262"/>
      <c r="H550" s="262"/>
      <c r="I550" s="262"/>
    </row>
    <row r="551" spans="2:9">
      <c r="B551" s="260"/>
      <c r="C551" s="260"/>
      <c r="D551" s="303"/>
      <c r="E551" s="303"/>
      <c r="F551" s="303"/>
      <c r="G551" s="303"/>
      <c r="H551" s="303"/>
    </row>
    <row r="552" spans="2:9">
      <c r="B552" s="261" t="s">
        <v>34</v>
      </c>
      <c r="C552" s="261"/>
      <c r="D552" s="262">
        <v>1</v>
      </c>
      <c r="E552" s="262"/>
      <c r="F552" s="262"/>
      <c r="G552" s="262"/>
      <c r="H552" s="262"/>
      <c r="I552" s="262"/>
    </row>
    <row r="553" spans="2:9">
      <c r="B553" s="264"/>
      <c r="C553" s="264"/>
      <c r="D553" s="264"/>
      <c r="E553" s="264"/>
      <c r="F553" s="264"/>
      <c r="G553" s="264"/>
      <c r="H553" s="264"/>
      <c r="I553" s="264"/>
    </row>
    <row r="554" spans="2:9">
      <c r="B554" s="265" t="s">
        <v>123</v>
      </c>
      <c r="C554" s="70" t="s">
        <v>37</v>
      </c>
      <c r="D554" s="304" t="s">
        <v>142</v>
      </c>
      <c r="E554" s="305"/>
      <c r="F554" s="305"/>
      <c r="G554" s="305"/>
      <c r="H554" s="305"/>
      <c r="I554" s="306"/>
    </row>
    <row r="555" spans="2:9">
      <c r="B555" s="265"/>
      <c r="C555" s="70" t="s">
        <v>38</v>
      </c>
      <c r="D555" s="304" t="s">
        <v>142</v>
      </c>
      <c r="E555" s="305"/>
      <c r="F555" s="305"/>
      <c r="G555" s="305"/>
      <c r="H555" s="305"/>
      <c r="I555" s="306"/>
    </row>
    <row r="556" spans="2:9">
      <c r="B556" s="265"/>
      <c r="C556" s="70" t="s">
        <v>39</v>
      </c>
      <c r="D556" s="262" t="s">
        <v>143</v>
      </c>
      <c r="E556" s="262"/>
      <c r="F556" s="262"/>
      <c r="G556" s="262"/>
      <c r="H556" s="262"/>
      <c r="I556" s="262"/>
    </row>
    <row r="557" spans="2:9">
      <c r="B557" s="260"/>
      <c r="C557" s="260"/>
      <c r="D557" s="303"/>
      <c r="E557" s="303"/>
      <c r="F557" s="303"/>
      <c r="G557" s="303"/>
      <c r="H557" s="303"/>
    </row>
    <row r="558" spans="2:9" ht="26.25" customHeight="1">
      <c r="B558" s="267" t="s">
        <v>124</v>
      </c>
      <c r="C558" s="70" t="s">
        <v>41</v>
      </c>
      <c r="D558" s="273" t="s">
        <v>145</v>
      </c>
      <c r="E558" s="274"/>
      <c r="F558" s="274"/>
      <c r="G558" s="274"/>
      <c r="H558" s="274"/>
      <c r="I558" s="275"/>
    </row>
    <row r="559" spans="2:9">
      <c r="B559" s="269"/>
      <c r="C559" s="70" t="s">
        <v>42</v>
      </c>
      <c r="D559" s="262">
        <v>1108</v>
      </c>
      <c r="E559" s="262"/>
      <c r="F559" s="262"/>
      <c r="G559" s="262"/>
      <c r="H559" s="262"/>
      <c r="I559" s="262"/>
    </row>
    <row r="560" spans="2:9" ht="27" customHeight="1">
      <c r="B560" s="269"/>
      <c r="C560" s="70" t="s">
        <v>43</v>
      </c>
      <c r="D560" s="273" t="s">
        <v>195</v>
      </c>
      <c r="E560" s="274"/>
      <c r="F560" s="274"/>
      <c r="G560" s="274"/>
      <c r="H560" s="274"/>
      <c r="I560" s="275"/>
    </row>
    <row r="561" spans="2:10">
      <c r="B561" s="271"/>
      <c r="C561" s="70" t="s">
        <v>44</v>
      </c>
      <c r="D561" s="262">
        <v>11002</v>
      </c>
      <c r="E561" s="262"/>
      <c r="F561" s="262"/>
      <c r="G561" s="262"/>
      <c r="H561" s="262"/>
      <c r="I561" s="262"/>
    </row>
    <row r="562" spans="2:10">
      <c r="B562" s="260"/>
      <c r="C562" s="260"/>
      <c r="D562" s="303"/>
      <c r="E562" s="303"/>
      <c r="F562" s="303"/>
      <c r="G562" s="303"/>
      <c r="H562" s="303"/>
    </row>
    <row r="563" spans="2:10">
      <c r="B563" s="261" t="s">
        <v>125</v>
      </c>
      <c r="C563" s="261"/>
      <c r="D563" s="262" t="s">
        <v>148</v>
      </c>
      <c r="E563" s="262"/>
      <c r="F563" s="262"/>
      <c r="G563" s="262"/>
      <c r="H563" s="262"/>
      <c r="I563" s="262"/>
    </row>
    <row r="565" spans="2:10" ht="67.5" customHeight="1">
      <c r="B565" s="38"/>
      <c r="C565" s="38"/>
      <c r="D565" s="314" t="s">
        <v>128</v>
      </c>
      <c r="E565" s="315"/>
      <c r="F565" s="314" t="s">
        <v>129</v>
      </c>
      <c r="G565" s="315"/>
      <c r="H565" s="316" t="s">
        <v>130</v>
      </c>
      <c r="I565" s="316" t="s">
        <v>131</v>
      </c>
      <c r="J565" s="316" t="s">
        <v>132</v>
      </c>
    </row>
    <row r="566" spans="2:10" ht="27">
      <c r="B566" s="70" t="s">
        <v>133</v>
      </c>
      <c r="C566" s="73">
        <v>1108</v>
      </c>
      <c r="D566" s="3" t="s">
        <v>2</v>
      </c>
      <c r="E566" s="3" t="s">
        <v>134</v>
      </c>
      <c r="F566" s="3" t="s">
        <v>2</v>
      </c>
      <c r="G566" s="3" t="s">
        <v>134</v>
      </c>
      <c r="H566" s="317"/>
      <c r="I566" s="317"/>
      <c r="J566" s="317"/>
    </row>
    <row r="567" spans="2:10">
      <c r="B567" s="70" t="s">
        <v>135</v>
      </c>
      <c r="C567" s="73">
        <v>11002</v>
      </c>
      <c r="D567" s="3">
        <v>1</v>
      </c>
      <c r="E567" s="3">
        <v>2</v>
      </c>
      <c r="F567" s="3">
        <v>3</v>
      </c>
      <c r="G567" s="3">
        <v>4</v>
      </c>
      <c r="H567" s="3">
        <v>5</v>
      </c>
      <c r="I567" s="3">
        <v>6</v>
      </c>
      <c r="J567" s="3">
        <v>7</v>
      </c>
    </row>
    <row r="568" spans="2:10" ht="33.75" customHeight="1">
      <c r="B568" s="70" t="s">
        <v>136</v>
      </c>
      <c r="C568" s="273" t="s">
        <v>195</v>
      </c>
      <c r="D568" s="274"/>
      <c r="E568" s="274"/>
      <c r="F568" s="274"/>
      <c r="G568" s="274"/>
      <c r="H568" s="274"/>
      <c r="I568" s="274"/>
      <c r="J568" s="275"/>
    </row>
    <row r="569" spans="2:10" ht="166.5" customHeight="1">
      <c r="B569" s="70" t="s">
        <v>137</v>
      </c>
      <c r="C569" s="72" t="s">
        <v>264</v>
      </c>
      <c r="D569" s="39" t="s">
        <v>28</v>
      </c>
      <c r="E569" s="39" t="s">
        <v>28</v>
      </c>
      <c r="F569" s="39" t="s">
        <v>28</v>
      </c>
      <c r="G569" s="11"/>
      <c r="H569" s="39" t="s">
        <v>28</v>
      </c>
      <c r="I569" s="39" t="s">
        <v>28</v>
      </c>
      <c r="J569" s="39" t="s">
        <v>28</v>
      </c>
    </row>
    <row r="570" spans="2:10" ht="27">
      <c r="B570" s="70" t="s">
        <v>138</v>
      </c>
      <c r="C570" s="72" t="s">
        <v>158</v>
      </c>
      <c r="D570" s="39" t="s">
        <v>28</v>
      </c>
      <c r="E570" s="39" t="s">
        <v>28</v>
      </c>
      <c r="F570" s="39" t="s">
        <v>28</v>
      </c>
      <c r="G570" s="39" t="s">
        <v>27</v>
      </c>
      <c r="H570" s="39" t="s">
        <v>28</v>
      </c>
      <c r="I570" s="39" t="s">
        <v>28</v>
      </c>
      <c r="J570" s="39" t="s">
        <v>28</v>
      </c>
    </row>
    <row r="571" spans="2:10" ht="74.25" customHeight="1">
      <c r="B571" s="132" t="s">
        <v>224</v>
      </c>
      <c r="C571" s="72" t="s">
        <v>160</v>
      </c>
      <c r="D571" s="39" t="s">
        <v>28</v>
      </c>
      <c r="E571" s="39" t="s">
        <v>28</v>
      </c>
      <c r="F571" s="39" t="s">
        <v>28</v>
      </c>
      <c r="G571" s="11"/>
      <c r="H571" s="39" t="s">
        <v>28</v>
      </c>
      <c r="I571" s="39" t="s">
        <v>28</v>
      </c>
      <c r="J571" s="39" t="s">
        <v>28</v>
      </c>
    </row>
    <row r="572" spans="2:10">
      <c r="B572" s="318" t="s">
        <v>140</v>
      </c>
      <c r="C572" s="318"/>
      <c r="D572" s="38"/>
      <c r="E572" s="38"/>
      <c r="F572" s="38"/>
      <c r="G572" s="38"/>
      <c r="H572" s="38"/>
      <c r="I572" s="38"/>
      <c r="J572" s="38"/>
    </row>
    <row r="573" spans="2:10" ht="32.25" customHeight="1">
      <c r="B573" s="326" t="s">
        <v>196</v>
      </c>
      <c r="C573" s="326"/>
      <c r="D573" s="46">
        <v>2930</v>
      </c>
      <c r="E573" s="46">
        <f t="shared" ref="E573:E574" si="18">D573</f>
        <v>2930</v>
      </c>
      <c r="F573" s="46">
        <v>2930</v>
      </c>
      <c r="G573" s="46">
        <f>F573</f>
        <v>2930</v>
      </c>
      <c r="H573" s="46">
        <v>2930</v>
      </c>
      <c r="I573" s="46">
        <f>G573-H573</f>
        <v>0</v>
      </c>
      <c r="J573" s="11"/>
    </row>
    <row r="574" spans="2:10" ht="51" customHeight="1">
      <c r="B574" s="326" t="s">
        <v>197</v>
      </c>
      <c r="C574" s="326"/>
      <c r="D574" s="46">
        <v>100</v>
      </c>
      <c r="E574" s="46">
        <f t="shared" si="18"/>
        <v>100</v>
      </c>
      <c r="F574" s="46">
        <v>100</v>
      </c>
      <c r="G574" s="46">
        <f t="shared" ref="G574" si="19">F574</f>
        <v>100</v>
      </c>
      <c r="H574" s="46">
        <v>100</v>
      </c>
      <c r="I574" s="46">
        <f t="shared" ref="I574" si="20">G574-H574</f>
        <v>0</v>
      </c>
      <c r="J574" s="11"/>
    </row>
    <row r="575" spans="2:10" ht="76.5" customHeight="1">
      <c r="B575" s="324" t="s">
        <v>141</v>
      </c>
      <c r="C575" s="325"/>
      <c r="D575" s="180">
        <v>317512.5</v>
      </c>
      <c r="E575" s="180">
        <v>267512.5</v>
      </c>
      <c r="F575" s="180">
        <v>317512.5</v>
      </c>
      <c r="G575" s="180">
        <v>267512.5</v>
      </c>
      <c r="H575" s="180">
        <v>265586.65999999997</v>
      </c>
      <c r="I575" s="180">
        <f>G575-H575</f>
        <v>1925.8400000000256</v>
      </c>
      <c r="J575" s="74" t="s">
        <v>325</v>
      </c>
    </row>
    <row r="577" spans="2:10" s="151" customFormat="1"/>
    <row r="578" spans="2:10" s="151" customFormat="1"/>
    <row r="579" spans="2:10" ht="16.5" customHeight="1">
      <c r="B579" s="153" t="s">
        <v>313</v>
      </c>
      <c r="C579" s="307" t="s">
        <v>66</v>
      </c>
      <c r="D579" s="307"/>
      <c r="E579" s="307"/>
      <c r="F579" s="254" t="s">
        <v>67</v>
      </c>
      <c r="G579" s="254"/>
      <c r="H579" s="259" t="s">
        <v>308</v>
      </c>
      <c r="I579" s="259"/>
      <c r="J579" s="259"/>
    </row>
    <row r="580" spans="2:10">
      <c r="C580" s="8"/>
      <c r="D580" s="8"/>
      <c r="E580" s="1"/>
      <c r="F580" s="254" t="s">
        <v>68</v>
      </c>
      <c r="G580" s="254"/>
      <c r="H580" s="254" t="s">
        <v>69</v>
      </c>
      <c r="I580" s="254"/>
      <c r="J580" s="254"/>
    </row>
    <row r="581" spans="2:10">
      <c r="B581" s="69" t="s">
        <v>70</v>
      </c>
      <c r="D581" s="8"/>
      <c r="E581" s="8"/>
      <c r="F581" s="8"/>
      <c r="G581" s="8"/>
    </row>
    <row r="582" spans="2:10" ht="16.5" customHeight="1">
      <c r="C582" s="307" t="s">
        <v>71</v>
      </c>
      <c r="D582" s="307"/>
      <c r="E582" s="307"/>
      <c r="F582" s="254" t="s">
        <v>67</v>
      </c>
      <c r="G582" s="254"/>
      <c r="H582" s="259" t="s">
        <v>212</v>
      </c>
      <c r="I582" s="259"/>
      <c r="J582" s="259"/>
    </row>
    <row r="583" spans="2:10">
      <c r="C583" s="8"/>
      <c r="D583" s="8"/>
      <c r="E583" s="8"/>
      <c r="F583" s="254" t="s">
        <v>68</v>
      </c>
      <c r="G583" s="254"/>
      <c r="H583" s="254" t="s">
        <v>69</v>
      </c>
      <c r="I583" s="254"/>
      <c r="J583" s="254"/>
    </row>
    <row r="585" spans="2:10" s="151" customFormat="1"/>
    <row r="586" spans="2:10" s="151" customFormat="1"/>
    <row r="587" spans="2:10" s="151" customFormat="1"/>
    <row r="588" spans="2:10" s="151" customFormat="1"/>
    <row r="589" spans="2:10" s="151" customFormat="1"/>
    <row r="590" spans="2:10" s="151" customFormat="1"/>
    <row r="591" spans="2:10" s="151" customFormat="1"/>
    <row r="592" spans="2:10" s="151" customFormat="1"/>
    <row r="593" s="151" customFormat="1"/>
    <row r="594" s="151" customFormat="1"/>
    <row r="595" s="151" customFormat="1"/>
    <row r="596" s="151" customFormat="1"/>
    <row r="597" s="151" customFormat="1"/>
    <row r="598" s="151" customFormat="1"/>
    <row r="599" s="151" customFormat="1"/>
    <row r="600" s="151" customFormat="1"/>
    <row r="601" s="151" customFormat="1"/>
    <row r="602" s="151" customFormat="1"/>
    <row r="603" s="151" customFormat="1"/>
    <row r="604" s="151" customFormat="1"/>
    <row r="605" s="151" customFormat="1"/>
    <row r="606" s="151" customFormat="1"/>
    <row r="607" s="151" customFormat="1"/>
    <row r="608" s="151" customFormat="1"/>
    <row r="609" spans="2:10" s="151" customFormat="1"/>
    <row r="610" spans="2:10" s="151" customFormat="1"/>
    <row r="611" spans="2:10" s="151" customFormat="1"/>
    <row r="612" spans="2:10" s="151" customFormat="1"/>
    <row r="613" spans="2:10" s="151" customFormat="1"/>
    <row r="614" spans="2:10" s="151" customFormat="1"/>
    <row r="615" spans="2:10" s="151" customFormat="1"/>
    <row r="616" spans="2:10" s="151" customFormat="1"/>
    <row r="617" spans="2:10" s="151" customFormat="1"/>
    <row r="618" spans="2:10" s="151" customFormat="1"/>
    <row r="619" spans="2:10" s="151" customFormat="1"/>
    <row r="620" spans="2:10" s="151" customFormat="1"/>
    <row r="621" spans="2:10" s="151" customFormat="1"/>
    <row r="622" spans="2:10">
      <c r="H622" s="13"/>
      <c r="I622" s="255" t="s">
        <v>126</v>
      </c>
      <c r="J622" s="255"/>
    </row>
    <row r="623" spans="2:10">
      <c r="F623" s="35"/>
      <c r="G623" s="35"/>
      <c r="H623" s="35"/>
    </row>
    <row r="624" spans="2:10">
      <c r="B624" s="256" t="s">
        <v>120</v>
      </c>
      <c r="C624" s="256"/>
      <c r="D624" s="256"/>
      <c r="E624" s="256"/>
      <c r="F624" s="256"/>
      <c r="G624" s="256"/>
      <c r="H624" s="256"/>
      <c r="I624" s="256"/>
    </row>
    <row r="625" spans="2:10">
      <c r="B625" s="256" t="s">
        <v>127</v>
      </c>
      <c r="C625" s="256"/>
      <c r="D625" s="256"/>
      <c r="E625" s="256"/>
      <c r="F625" s="256"/>
      <c r="G625" s="256"/>
      <c r="H625" s="256"/>
      <c r="I625" s="256"/>
    </row>
    <row r="626" spans="2:10">
      <c r="B626" s="256" t="s">
        <v>311</v>
      </c>
      <c r="C626" s="256"/>
      <c r="D626" s="256"/>
      <c r="E626" s="256"/>
      <c r="F626" s="256"/>
      <c r="G626" s="256"/>
      <c r="H626" s="256"/>
      <c r="I626" s="256"/>
    </row>
    <row r="627" spans="2:10">
      <c r="J627" s="12"/>
    </row>
    <row r="628" spans="2:10">
      <c r="B628" s="261" t="s">
        <v>29</v>
      </c>
      <c r="C628" s="34" t="s">
        <v>30</v>
      </c>
      <c r="D628" s="282" t="s">
        <v>144</v>
      </c>
      <c r="E628" s="264"/>
      <c r="F628" s="264"/>
      <c r="G628" s="264"/>
      <c r="H628" s="264"/>
      <c r="I628" s="283"/>
      <c r="J628" s="12"/>
    </row>
    <row r="629" spans="2:10">
      <c r="B629" s="261"/>
      <c r="C629" s="34" t="s">
        <v>31</v>
      </c>
      <c r="D629" s="262">
        <v>104021</v>
      </c>
      <c r="E629" s="262"/>
      <c r="F629" s="262"/>
      <c r="G629" s="262"/>
      <c r="H629" s="262"/>
      <c r="I629" s="262"/>
    </row>
    <row r="630" spans="2:10">
      <c r="B630" s="260"/>
      <c r="C630" s="260"/>
      <c r="D630" s="260"/>
      <c r="E630" s="260"/>
      <c r="F630" s="260"/>
      <c r="G630" s="260"/>
      <c r="H630" s="260"/>
      <c r="I630" s="260"/>
    </row>
    <row r="631" spans="2:10">
      <c r="B631" s="261" t="s">
        <v>32</v>
      </c>
      <c r="C631" s="34" t="s">
        <v>30</v>
      </c>
      <c r="D631" s="282" t="s">
        <v>144</v>
      </c>
      <c r="E631" s="264"/>
      <c r="F631" s="264"/>
      <c r="G631" s="264"/>
      <c r="H631" s="264"/>
      <c r="I631" s="283"/>
    </row>
    <row r="632" spans="2:10">
      <c r="B632" s="261"/>
      <c r="C632" s="34" t="s">
        <v>31</v>
      </c>
      <c r="D632" s="262">
        <v>104021</v>
      </c>
      <c r="E632" s="262"/>
      <c r="F632" s="262"/>
      <c r="G632" s="262"/>
      <c r="H632" s="262"/>
      <c r="I632" s="262"/>
    </row>
    <row r="633" spans="2:10">
      <c r="B633" s="264"/>
      <c r="C633" s="264"/>
      <c r="D633" s="264"/>
      <c r="E633" s="264"/>
      <c r="F633" s="264"/>
      <c r="G633" s="264"/>
      <c r="H633" s="264"/>
      <c r="I633" s="264"/>
    </row>
    <row r="634" spans="2:10">
      <c r="B634" s="261" t="s">
        <v>33</v>
      </c>
      <c r="C634" s="261"/>
      <c r="D634" s="262">
        <v>1006</v>
      </c>
      <c r="E634" s="262"/>
      <c r="F634" s="262"/>
      <c r="G634" s="262"/>
      <c r="H634" s="262"/>
      <c r="I634" s="262"/>
    </row>
    <row r="635" spans="2:10">
      <c r="B635" s="260"/>
      <c r="C635" s="260"/>
      <c r="D635" s="303"/>
      <c r="E635" s="303"/>
      <c r="F635" s="303"/>
      <c r="G635" s="303"/>
      <c r="H635" s="303"/>
    </row>
    <row r="636" spans="2:10">
      <c r="B636" s="261" t="s">
        <v>34</v>
      </c>
      <c r="C636" s="261"/>
      <c r="D636" s="262">
        <v>1</v>
      </c>
      <c r="E636" s="262"/>
      <c r="F636" s="262"/>
      <c r="G636" s="262"/>
      <c r="H636" s="262"/>
      <c r="I636" s="262"/>
    </row>
    <row r="637" spans="2:10">
      <c r="B637" s="264"/>
      <c r="C637" s="264"/>
      <c r="D637" s="264"/>
      <c r="E637" s="264"/>
      <c r="F637" s="264"/>
      <c r="G637" s="264"/>
      <c r="H637" s="264"/>
      <c r="I637" s="264"/>
    </row>
    <row r="638" spans="2:10">
      <c r="B638" s="265" t="s">
        <v>123</v>
      </c>
      <c r="C638" s="34" t="s">
        <v>37</v>
      </c>
      <c r="D638" s="304" t="s">
        <v>142</v>
      </c>
      <c r="E638" s="305"/>
      <c r="F638" s="305"/>
      <c r="G638" s="305"/>
      <c r="H638" s="305"/>
      <c r="I638" s="306"/>
    </row>
    <row r="639" spans="2:10">
      <c r="B639" s="265"/>
      <c r="C639" s="34" t="s">
        <v>38</v>
      </c>
      <c r="D639" s="304" t="s">
        <v>142</v>
      </c>
      <c r="E639" s="305"/>
      <c r="F639" s="305"/>
      <c r="G639" s="305"/>
      <c r="H639" s="305"/>
      <c r="I639" s="306"/>
    </row>
    <row r="640" spans="2:10">
      <c r="B640" s="265"/>
      <c r="C640" s="34" t="s">
        <v>39</v>
      </c>
      <c r="D640" s="304" t="s">
        <v>152</v>
      </c>
      <c r="E640" s="305"/>
      <c r="F640" s="305"/>
      <c r="G640" s="305"/>
      <c r="H640" s="305"/>
      <c r="I640" s="306"/>
    </row>
    <row r="641" spans="2:10">
      <c r="B641" s="260"/>
      <c r="C641" s="260"/>
      <c r="D641" s="303"/>
      <c r="E641" s="303"/>
      <c r="F641" s="303"/>
      <c r="G641" s="303"/>
      <c r="H641" s="303"/>
    </row>
    <row r="642" spans="2:10" ht="29.25" customHeight="1">
      <c r="B642" s="267" t="s">
        <v>124</v>
      </c>
      <c r="C642" s="34" t="s">
        <v>41</v>
      </c>
      <c r="D642" s="273" t="s">
        <v>145</v>
      </c>
      <c r="E642" s="274"/>
      <c r="F642" s="274"/>
      <c r="G642" s="274"/>
      <c r="H642" s="274"/>
      <c r="I642" s="275"/>
    </row>
    <row r="643" spans="2:10">
      <c r="B643" s="269"/>
      <c r="C643" s="34" t="s">
        <v>42</v>
      </c>
      <c r="D643" s="262">
        <v>1108</v>
      </c>
      <c r="E643" s="262"/>
      <c r="F643" s="262"/>
      <c r="G643" s="262"/>
      <c r="H643" s="262"/>
      <c r="I643" s="262"/>
    </row>
    <row r="644" spans="2:10">
      <c r="B644" s="269"/>
      <c r="C644" s="34" t="s">
        <v>43</v>
      </c>
      <c r="D644" s="273" t="s">
        <v>180</v>
      </c>
      <c r="E644" s="274"/>
      <c r="F644" s="274"/>
      <c r="G644" s="274"/>
      <c r="H644" s="274"/>
      <c r="I644" s="275"/>
    </row>
    <row r="645" spans="2:10">
      <c r="B645" s="271"/>
      <c r="C645" s="34" t="s">
        <v>44</v>
      </c>
      <c r="D645" s="262">
        <v>11003</v>
      </c>
      <c r="E645" s="262"/>
      <c r="F645" s="262"/>
      <c r="G645" s="262"/>
      <c r="H645" s="262"/>
      <c r="I645" s="262"/>
    </row>
    <row r="646" spans="2:10">
      <c r="B646" s="260"/>
      <c r="C646" s="260"/>
      <c r="D646" s="303"/>
      <c r="E646" s="303"/>
      <c r="F646" s="303"/>
      <c r="G646" s="303"/>
      <c r="H646" s="303"/>
    </row>
    <row r="647" spans="2:10">
      <c r="B647" s="261" t="s">
        <v>125</v>
      </c>
      <c r="C647" s="261"/>
      <c r="D647" s="262" t="s">
        <v>148</v>
      </c>
      <c r="E647" s="262"/>
      <c r="F647" s="262"/>
      <c r="G647" s="262"/>
      <c r="H647" s="262"/>
      <c r="I647" s="262"/>
    </row>
    <row r="649" spans="2:10" ht="71.25" customHeight="1">
      <c r="B649" s="38"/>
      <c r="C649" s="38"/>
      <c r="D649" s="314" t="s">
        <v>128</v>
      </c>
      <c r="E649" s="315"/>
      <c r="F649" s="314" t="s">
        <v>129</v>
      </c>
      <c r="G649" s="315"/>
      <c r="H649" s="316" t="s">
        <v>130</v>
      </c>
      <c r="I649" s="316" t="s">
        <v>131</v>
      </c>
      <c r="J649" s="316" t="s">
        <v>132</v>
      </c>
    </row>
    <row r="650" spans="2:10" ht="27">
      <c r="B650" s="34" t="s">
        <v>133</v>
      </c>
      <c r="C650" s="41">
        <v>1108</v>
      </c>
      <c r="D650" s="3" t="s">
        <v>2</v>
      </c>
      <c r="E650" s="3" t="s">
        <v>134</v>
      </c>
      <c r="F650" s="3" t="s">
        <v>2</v>
      </c>
      <c r="G650" s="3" t="s">
        <v>134</v>
      </c>
      <c r="H650" s="317"/>
      <c r="I650" s="317"/>
      <c r="J650" s="317"/>
    </row>
    <row r="651" spans="2:10" ht="29.25" customHeight="1">
      <c r="B651" s="34" t="s">
        <v>135</v>
      </c>
      <c r="C651" s="41">
        <v>11003</v>
      </c>
      <c r="D651" s="3">
        <v>1</v>
      </c>
      <c r="E651" s="3">
        <v>2</v>
      </c>
      <c r="F651" s="3">
        <v>3</v>
      </c>
      <c r="G651" s="3">
        <v>4</v>
      </c>
      <c r="H651" s="3">
        <v>5</v>
      </c>
      <c r="I651" s="3">
        <v>6</v>
      </c>
      <c r="J651" s="3">
        <v>7</v>
      </c>
    </row>
    <row r="652" spans="2:10" ht="32.25" customHeight="1">
      <c r="B652" s="34" t="s">
        <v>136</v>
      </c>
      <c r="C652" s="273" t="s">
        <v>180</v>
      </c>
      <c r="D652" s="274"/>
      <c r="E652" s="274"/>
      <c r="F652" s="274"/>
      <c r="G652" s="274"/>
      <c r="H652" s="274"/>
      <c r="I652" s="274"/>
      <c r="J652" s="275"/>
    </row>
    <row r="653" spans="2:10" ht="156.75" customHeight="1">
      <c r="B653" s="34" t="s">
        <v>137</v>
      </c>
      <c r="C653" s="36" t="s">
        <v>227</v>
      </c>
      <c r="D653" s="39" t="s">
        <v>28</v>
      </c>
      <c r="E653" s="39" t="s">
        <v>28</v>
      </c>
      <c r="F653" s="39" t="s">
        <v>28</v>
      </c>
      <c r="G653" s="11"/>
      <c r="H653" s="39" t="s">
        <v>28</v>
      </c>
      <c r="I653" s="39" t="s">
        <v>28</v>
      </c>
      <c r="J653" s="39" t="s">
        <v>28</v>
      </c>
    </row>
    <row r="654" spans="2:10" ht="27">
      <c r="B654" s="34" t="s">
        <v>138</v>
      </c>
      <c r="C654" s="36" t="s">
        <v>158</v>
      </c>
      <c r="D654" s="39" t="s">
        <v>28</v>
      </c>
      <c r="E654" s="39" t="s">
        <v>28</v>
      </c>
      <c r="F654" s="39" t="s">
        <v>28</v>
      </c>
      <c r="G654" s="39" t="s">
        <v>27</v>
      </c>
      <c r="H654" s="39" t="s">
        <v>28</v>
      </c>
      <c r="I654" s="39" t="s">
        <v>28</v>
      </c>
      <c r="J654" s="39" t="s">
        <v>28</v>
      </c>
    </row>
    <row r="655" spans="2:10" ht="72.75" customHeight="1">
      <c r="B655" s="132" t="s">
        <v>224</v>
      </c>
      <c r="C655" s="36" t="s">
        <v>288</v>
      </c>
      <c r="D655" s="39" t="s">
        <v>28</v>
      </c>
      <c r="E655" s="39" t="s">
        <v>28</v>
      </c>
      <c r="F655" s="39" t="s">
        <v>28</v>
      </c>
      <c r="G655" s="11"/>
      <c r="H655" s="39" t="s">
        <v>28</v>
      </c>
      <c r="I655" s="39" t="s">
        <v>28</v>
      </c>
      <c r="J655" s="39" t="s">
        <v>28</v>
      </c>
    </row>
    <row r="656" spans="2:10">
      <c r="B656" s="318" t="s">
        <v>140</v>
      </c>
      <c r="C656" s="318"/>
      <c r="D656" s="38"/>
      <c r="E656" s="38"/>
      <c r="F656" s="38"/>
      <c r="G656" s="38"/>
      <c r="H656" s="38"/>
      <c r="I656" s="38"/>
      <c r="J656" s="38"/>
    </row>
    <row r="657" spans="2:10" ht="68.25" customHeight="1">
      <c r="B657" s="327" t="s">
        <v>181</v>
      </c>
      <c r="C657" s="328"/>
      <c r="D657" s="46">
        <v>2</v>
      </c>
      <c r="E657" s="46">
        <f t="shared" ref="E657:E660" si="21">D657</f>
        <v>2</v>
      </c>
      <c r="F657" s="46">
        <v>2</v>
      </c>
      <c r="G657" s="46">
        <f t="shared" ref="G657:G660" si="22">F657</f>
        <v>2</v>
      </c>
      <c r="H657" s="46">
        <v>2</v>
      </c>
      <c r="I657" s="46">
        <f>G657-H657</f>
        <v>0</v>
      </c>
      <c r="J657" s="74"/>
    </row>
    <row r="658" spans="2:10" ht="69" customHeight="1">
      <c r="B658" s="327" t="s">
        <v>182</v>
      </c>
      <c r="C658" s="328"/>
      <c r="D658" s="46">
        <v>2</v>
      </c>
      <c r="E658" s="46">
        <f t="shared" si="21"/>
        <v>2</v>
      </c>
      <c r="F658" s="46">
        <v>2</v>
      </c>
      <c r="G658" s="46">
        <f t="shared" si="22"/>
        <v>2</v>
      </c>
      <c r="H658" s="46">
        <v>2</v>
      </c>
      <c r="I658" s="46">
        <f>G658-H658</f>
        <v>0</v>
      </c>
      <c r="J658" s="74"/>
    </row>
    <row r="659" spans="2:10" s="151" customFormat="1" ht="54.75" customHeight="1">
      <c r="B659" s="327" t="s">
        <v>267</v>
      </c>
      <c r="C659" s="328"/>
      <c r="D659" s="46">
        <v>2</v>
      </c>
      <c r="E659" s="46">
        <f t="shared" si="21"/>
        <v>2</v>
      </c>
      <c r="F659" s="46">
        <v>2</v>
      </c>
      <c r="G659" s="46">
        <f t="shared" si="22"/>
        <v>2</v>
      </c>
      <c r="H659" s="46">
        <v>2</v>
      </c>
      <c r="I659" s="46">
        <f>G659-H659</f>
        <v>0</v>
      </c>
      <c r="J659" s="74"/>
    </row>
    <row r="660" spans="2:10" ht="65.25" customHeight="1">
      <c r="B660" s="319" t="s">
        <v>141</v>
      </c>
      <c r="C660" s="319"/>
      <c r="D660" s="179">
        <v>116461.2</v>
      </c>
      <c r="E660" s="179">
        <f t="shared" si="21"/>
        <v>116461.2</v>
      </c>
      <c r="F660" s="179">
        <v>116461.2</v>
      </c>
      <c r="G660" s="179">
        <f t="shared" si="22"/>
        <v>116461.2</v>
      </c>
      <c r="H660" s="179">
        <v>116461.2</v>
      </c>
      <c r="I660" s="181">
        <f>G660-H660</f>
        <v>0</v>
      </c>
      <c r="J660" s="74"/>
    </row>
    <row r="662" spans="2:10" s="151" customFormat="1"/>
    <row r="663" spans="2:10" s="151" customFormat="1"/>
    <row r="664" spans="2:10" ht="16.5" customHeight="1">
      <c r="B664" s="153" t="s">
        <v>313</v>
      </c>
      <c r="C664" s="307" t="s">
        <v>66</v>
      </c>
      <c r="D664" s="307"/>
      <c r="E664" s="307"/>
      <c r="F664" s="254" t="s">
        <v>67</v>
      </c>
      <c r="G664" s="254"/>
      <c r="H664" s="259" t="s">
        <v>308</v>
      </c>
      <c r="I664" s="259"/>
      <c r="J664" s="259"/>
    </row>
    <row r="665" spans="2:10">
      <c r="C665" s="8"/>
      <c r="D665" s="8"/>
      <c r="E665" s="1"/>
      <c r="F665" s="254" t="s">
        <v>68</v>
      </c>
      <c r="G665" s="254"/>
      <c r="H665" s="254" t="s">
        <v>69</v>
      </c>
      <c r="I665" s="254"/>
      <c r="J665" s="254"/>
    </row>
    <row r="666" spans="2:10">
      <c r="B666" s="33" t="s">
        <v>70</v>
      </c>
      <c r="D666" s="8"/>
      <c r="E666" s="8"/>
      <c r="F666" s="8"/>
      <c r="G666" s="8"/>
    </row>
    <row r="667" spans="2:10" ht="16.5" customHeight="1">
      <c r="C667" s="307" t="s">
        <v>71</v>
      </c>
      <c r="D667" s="307"/>
      <c r="E667" s="307"/>
      <c r="F667" s="254" t="s">
        <v>67</v>
      </c>
      <c r="G667" s="254"/>
      <c r="H667" s="259" t="s">
        <v>212</v>
      </c>
      <c r="I667" s="259"/>
      <c r="J667" s="259"/>
    </row>
    <row r="668" spans="2:10">
      <c r="C668" s="8"/>
      <c r="D668" s="8"/>
      <c r="E668" s="8"/>
      <c r="F668" s="254" t="s">
        <v>68</v>
      </c>
      <c r="G668" s="254"/>
      <c r="H668" s="254" t="s">
        <v>69</v>
      </c>
      <c r="I668" s="254"/>
      <c r="J668" s="254"/>
    </row>
    <row r="684" s="151" customFormat="1"/>
    <row r="685" s="151" customFormat="1"/>
    <row r="686" s="151" customFormat="1"/>
    <row r="687" s="151" customFormat="1"/>
    <row r="688" s="151" customFormat="1"/>
    <row r="689" spans="2:10" s="151" customFormat="1"/>
    <row r="690" spans="2:10" s="151" customFormat="1"/>
    <row r="691" spans="2:10" s="151" customFormat="1"/>
    <row r="692" spans="2:10" s="151" customFormat="1"/>
    <row r="693" spans="2:10" s="151" customFormat="1"/>
    <row r="694" spans="2:10" s="151" customFormat="1"/>
    <row r="695" spans="2:10" s="151" customFormat="1"/>
    <row r="696" spans="2:10" s="151" customFormat="1"/>
    <row r="697" spans="2:10" s="151" customFormat="1"/>
    <row r="698" spans="2:10" s="151" customFormat="1"/>
    <row r="699" spans="2:10" s="151" customFormat="1"/>
    <row r="700" spans="2:10" s="151" customFormat="1"/>
    <row r="701" spans="2:10">
      <c r="H701" s="13"/>
      <c r="I701" s="255" t="s">
        <v>126</v>
      </c>
      <c r="J701" s="255"/>
    </row>
    <row r="702" spans="2:10">
      <c r="H702" s="13"/>
      <c r="I702" s="82"/>
      <c r="J702" s="82"/>
    </row>
    <row r="703" spans="2:10">
      <c r="B703" s="256" t="s">
        <v>120</v>
      </c>
      <c r="C703" s="256"/>
      <c r="D703" s="256"/>
      <c r="E703" s="256"/>
      <c r="F703" s="256"/>
      <c r="G703" s="256"/>
      <c r="H703" s="256"/>
      <c r="I703" s="256"/>
    </row>
    <row r="704" spans="2:10">
      <c r="B704" s="256" t="s">
        <v>127</v>
      </c>
      <c r="C704" s="256"/>
      <c r="D704" s="256"/>
      <c r="E704" s="256"/>
      <c r="F704" s="256"/>
      <c r="G704" s="256"/>
      <c r="H704" s="256"/>
      <c r="I704" s="256"/>
    </row>
    <row r="705" spans="2:10">
      <c r="B705" s="256" t="s">
        <v>311</v>
      </c>
      <c r="C705" s="256"/>
      <c r="D705" s="256"/>
      <c r="E705" s="256"/>
      <c r="F705" s="256"/>
      <c r="G705" s="256"/>
      <c r="H705" s="256"/>
      <c r="I705" s="256"/>
    </row>
    <row r="706" spans="2:10">
      <c r="J706" s="12"/>
    </row>
    <row r="707" spans="2:10">
      <c r="B707" s="261" t="s">
        <v>29</v>
      </c>
      <c r="C707" s="34" t="s">
        <v>30</v>
      </c>
      <c r="D707" s="282" t="s">
        <v>144</v>
      </c>
      <c r="E707" s="264"/>
      <c r="F707" s="264"/>
      <c r="G707" s="264"/>
      <c r="H707" s="264"/>
      <c r="I707" s="283"/>
      <c r="J707" s="12"/>
    </row>
    <row r="708" spans="2:10">
      <c r="B708" s="261"/>
      <c r="C708" s="34" t="s">
        <v>31</v>
      </c>
      <c r="D708" s="262">
        <v>104021</v>
      </c>
      <c r="E708" s="262"/>
      <c r="F708" s="262"/>
      <c r="G708" s="262"/>
      <c r="H708" s="262"/>
      <c r="I708" s="262"/>
    </row>
    <row r="709" spans="2:10">
      <c r="B709" s="260"/>
      <c r="C709" s="260"/>
      <c r="D709" s="260"/>
      <c r="E709" s="260"/>
      <c r="F709" s="260"/>
      <c r="G709" s="260"/>
      <c r="H709" s="260"/>
      <c r="I709" s="260"/>
    </row>
    <row r="710" spans="2:10">
      <c r="B710" s="261" t="s">
        <v>32</v>
      </c>
      <c r="C710" s="34" t="s">
        <v>30</v>
      </c>
      <c r="D710" s="282" t="s">
        <v>144</v>
      </c>
      <c r="E710" s="264"/>
      <c r="F710" s="264"/>
      <c r="G710" s="264"/>
      <c r="H710" s="264"/>
      <c r="I710" s="283"/>
    </row>
    <row r="711" spans="2:10">
      <c r="B711" s="261"/>
      <c r="C711" s="34" t="s">
        <v>31</v>
      </c>
      <c r="D711" s="262">
        <v>104021</v>
      </c>
      <c r="E711" s="262"/>
      <c r="F711" s="262"/>
      <c r="G711" s="262"/>
      <c r="H711" s="262"/>
      <c r="I711" s="262"/>
    </row>
    <row r="712" spans="2:10">
      <c r="B712" s="264"/>
      <c r="C712" s="264"/>
      <c r="D712" s="264"/>
      <c r="E712" s="264"/>
      <c r="F712" s="264"/>
      <c r="G712" s="264"/>
      <c r="H712" s="264"/>
      <c r="I712" s="264"/>
    </row>
    <row r="713" spans="2:10">
      <c r="B713" s="261" t="s">
        <v>33</v>
      </c>
      <c r="C713" s="261"/>
      <c r="D713" s="282" t="s">
        <v>144</v>
      </c>
      <c r="E713" s="264"/>
      <c r="F713" s="264"/>
      <c r="G713" s="264"/>
      <c r="H713" s="264"/>
      <c r="I713" s="283"/>
    </row>
    <row r="714" spans="2:10">
      <c r="B714" s="260"/>
      <c r="C714" s="260"/>
      <c r="D714" s="303"/>
      <c r="E714" s="303"/>
      <c r="F714" s="303"/>
      <c r="G714" s="303"/>
      <c r="H714" s="303"/>
    </row>
    <row r="715" spans="2:10">
      <c r="B715" s="261" t="s">
        <v>34</v>
      </c>
      <c r="C715" s="261"/>
      <c r="D715" s="262">
        <v>1006</v>
      </c>
      <c r="E715" s="262"/>
      <c r="F715" s="262"/>
      <c r="G715" s="262"/>
      <c r="H715" s="262"/>
      <c r="I715" s="262"/>
    </row>
    <row r="716" spans="2:10">
      <c r="B716" s="264"/>
      <c r="C716" s="264"/>
      <c r="D716" s="264"/>
      <c r="E716" s="264"/>
      <c r="F716" s="264"/>
      <c r="G716" s="264"/>
      <c r="H716" s="264"/>
      <c r="I716" s="264"/>
    </row>
    <row r="717" spans="2:10">
      <c r="B717" s="265" t="s">
        <v>123</v>
      </c>
      <c r="C717" s="34" t="s">
        <v>37</v>
      </c>
      <c r="D717" s="304" t="s">
        <v>142</v>
      </c>
      <c r="E717" s="305"/>
      <c r="F717" s="305"/>
      <c r="G717" s="305"/>
      <c r="H717" s="305"/>
      <c r="I717" s="306"/>
    </row>
    <row r="718" spans="2:10">
      <c r="B718" s="265"/>
      <c r="C718" s="34" t="s">
        <v>38</v>
      </c>
      <c r="D718" s="304" t="s">
        <v>142</v>
      </c>
      <c r="E718" s="305"/>
      <c r="F718" s="305"/>
      <c r="G718" s="305"/>
      <c r="H718" s="305"/>
      <c r="I718" s="306"/>
    </row>
    <row r="719" spans="2:10">
      <c r="B719" s="265"/>
      <c r="C719" s="34" t="s">
        <v>39</v>
      </c>
      <c r="D719" s="262" t="s">
        <v>143</v>
      </c>
      <c r="E719" s="262"/>
      <c r="F719" s="262"/>
      <c r="G719" s="262"/>
      <c r="H719" s="262"/>
      <c r="I719" s="262"/>
    </row>
    <row r="720" spans="2:10">
      <c r="B720" s="260"/>
      <c r="C720" s="260"/>
      <c r="D720" s="303"/>
      <c r="E720" s="303"/>
      <c r="F720" s="303"/>
      <c r="G720" s="303"/>
      <c r="H720" s="303"/>
    </row>
    <row r="721" spans="2:10" ht="27" customHeight="1">
      <c r="B721" s="267" t="s">
        <v>124</v>
      </c>
      <c r="C721" s="34" t="s">
        <v>41</v>
      </c>
      <c r="D721" s="273" t="s">
        <v>145</v>
      </c>
      <c r="E721" s="274"/>
      <c r="F721" s="274"/>
      <c r="G721" s="274"/>
      <c r="H721" s="274"/>
      <c r="I721" s="275"/>
    </row>
    <row r="722" spans="2:10">
      <c r="B722" s="269"/>
      <c r="C722" s="34" t="s">
        <v>42</v>
      </c>
      <c r="D722" s="262">
        <v>1108</v>
      </c>
      <c r="E722" s="262"/>
      <c r="F722" s="262"/>
      <c r="G722" s="262"/>
      <c r="H722" s="262"/>
      <c r="I722" s="262"/>
    </row>
    <row r="723" spans="2:10">
      <c r="B723" s="269"/>
      <c r="C723" s="34" t="s">
        <v>43</v>
      </c>
      <c r="D723" s="273" t="s">
        <v>183</v>
      </c>
      <c r="E723" s="274"/>
      <c r="F723" s="274"/>
      <c r="G723" s="274"/>
      <c r="H723" s="274"/>
      <c r="I723" s="275"/>
    </row>
    <row r="724" spans="2:10">
      <c r="B724" s="271"/>
      <c r="C724" s="34" t="s">
        <v>44</v>
      </c>
      <c r="D724" s="262">
        <v>31001</v>
      </c>
      <c r="E724" s="262"/>
      <c r="F724" s="262"/>
      <c r="G724" s="262"/>
      <c r="H724" s="262"/>
      <c r="I724" s="262"/>
    </row>
    <row r="725" spans="2:10">
      <c r="B725" s="260"/>
      <c r="C725" s="260"/>
      <c r="D725" s="303"/>
      <c r="E725" s="303"/>
      <c r="F725" s="303"/>
      <c r="G725" s="303"/>
      <c r="H725" s="303"/>
    </row>
    <row r="726" spans="2:10">
      <c r="B726" s="261" t="s">
        <v>125</v>
      </c>
      <c r="C726" s="261"/>
      <c r="D726" s="262" t="s">
        <v>148</v>
      </c>
      <c r="E726" s="262"/>
      <c r="F726" s="262"/>
      <c r="G726" s="262"/>
      <c r="H726" s="262"/>
      <c r="I726" s="262"/>
    </row>
    <row r="728" spans="2:10" ht="37.5" customHeight="1">
      <c r="B728" s="38"/>
      <c r="C728" s="38"/>
      <c r="D728" s="314" t="s">
        <v>128</v>
      </c>
      <c r="E728" s="315"/>
      <c r="F728" s="314" t="s">
        <v>129</v>
      </c>
      <c r="G728" s="315"/>
      <c r="H728" s="316" t="s">
        <v>130</v>
      </c>
      <c r="I728" s="316" t="s">
        <v>131</v>
      </c>
      <c r="J728" s="316" t="s">
        <v>132</v>
      </c>
    </row>
    <row r="729" spans="2:10" ht="47.25" customHeight="1">
      <c r="B729" s="34" t="s">
        <v>133</v>
      </c>
      <c r="C729" s="41">
        <v>1108</v>
      </c>
      <c r="D729" s="3" t="s">
        <v>2</v>
      </c>
      <c r="E729" s="3" t="s">
        <v>134</v>
      </c>
      <c r="F729" s="3" t="s">
        <v>2</v>
      </c>
      <c r="G729" s="3" t="s">
        <v>134</v>
      </c>
      <c r="H729" s="317"/>
      <c r="I729" s="317"/>
      <c r="J729" s="317"/>
    </row>
    <row r="730" spans="2:10" ht="24.75" customHeight="1">
      <c r="B730" s="34" t="s">
        <v>135</v>
      </c>
      <c r="C730" s="41">
        <v>31001</v>
      </c>
      <c r="D730" s="3">
        <v>1</v>
      </c>
      <c r="E730" s="3">
        <v>2</v>
      </c>
      <c r="F730" s="3">
        <v>3</v>
      </c>
      <c r="G730" s="3">
        <v>4</v>
      </c>
      <c r="H730" s="3">
        <v>5</v>
      </c>
      <c r="I730" s="3">
        <v>6</v>
      </c>
      <c r="J730" s="3">
        <v>7</v>
      </c>
    </row>
    <row r="731" spans="2:10">
      <c r="B731" s="34" t="s">
        <v>136</v>
      </c>
      <c r="C731" s="273" t="s">
        <v>183</v>
      </c>
      <c r="D731" s="274"/>
      <c r="E731" s="274"/>
      <c r="F731" s="274"/>
      <c r="G731" s="274"/>
      <c r="H731" s="274"/>
      <c r="I731" s="274"/>
      <c r="J731" s="275"/>
    </row>
    <row r="732" spans="2:10" ht="83.25" customHeight="1">
      <c r="B732" s="34" t="s">
        <v>137</v>
      </c>
      <c r="C732" s="36" t="s">
        <v>184</v>
      </c>
      <c r="D732" s="39" t="s">
        <v>28</v>
      </c>
      <c r="E732" s="39" t="s">
        <v>28</v>
      </c>
      <c r="F732" s="39" t="s">
        <v>28</v>
      </c>
      <c r="G732" s="11"/>
      <c r="H732" s="39" t="s">
        <v>28</v>
      </c>
      <c r="I732" s="39" t="s">
        <v>28</v>
      </c>
      <c r="J732" s="39" t="s">
        <v>28</v>
      </c>
    </row>
    <row r="733" spans="2:10" ht="57.75" customHeight="1">
      <c r="B733" s="34" t="s">
        <v>138</v>
      </c>
      <c r="C733" s="36" t="s">
        <v>185</v>
      </c>
      <c r="D733" s="39" t="s">
        <v>28</v>
      </c>
      <c r="E733" s="39" t="s">
        <v>28</v>
      </c>
      <c r="F733" s="39" t="s">
        <v>28</v>
      </c>
      <c r="G733" s="39" t="s">
        <v>27</v>
      </c>
      <c r="H733" s="39" t="s">
        <v>28</v>
      </c>
      <c r="I733" s="39" t="s">
        <v>28</v>
      </c>
      <c r="J733" s="39" t="s">
        <v>28</v>
      </c>
    </row>
    <row r="734" spans="2:10" ht="45.75" customHeight="1">
      <c r="B734" s="134" t="s">
        <v>289</v>
      </c>
      <c r="C734" s="137" t="s">
        <v>172</v>
      </c>
      <c r="D734" s="39" t="s">
        <v>28</v>
      </c>
      <c r="E734" s="39" t="s">
        <v>28</v>
      </c>
      <c r="F734" s="39" t="s">
        <v>28</v>
      </c>
      <c r="G734" s="11"/>
      <c r="H734" s="39" t="s">
        <v>28</v>
      </c>
      <c r="I734" s="39" t="s">
        <v>28</v>
      </c>
      <c r="J734" s="39" t="s">
        <v>28</v>
      </c>
    </row>
    <row r="735" spans="2:10">
      <c r="B735" s="318" t="s">
        <v>140</v>
      </c>
      <c r="C735" s="318"/>
      <c r="D735" s="38"/>
      <c r="E735" s="38"/>
      <c r="F735" s="38"/>
      <c r="G735" s="38"/>
      <c r="H735" s="38"/>
      <c r="I735" s="38"/>
      <c r="J735" s="38"/>
    </row>
    <row r="736" spans="2:10" ht="30" customHeight="1">
      <c r="B736" s="330" t="s">
        <v>291</v>
      </c>
      <c r="C736" s="330"/>
      <c r="D736" s="46">
        <v>18</v>
      </c>
      <c r="E736" s="46">
        <v>16</v>
      </c>
      <c r="F736" s="46">
        <v>18</v>
      </c>
      <c r="G736" s="46">
        <v>16</v>
      </c>
      <c r="H736" s="46">
        <v>16</v>
      </c>
      <c r="I736" s="46">
        <f>G736-H736</f>
        <v>0</v>
      </c>
      <c r="J736" s="11"/>
    </row>
    <row r="737" spans="2:10" s="151" customFormat="1" ht="62.25" customHeight="1">
      <c r="B737" s="330" t="s">
        <v>290</v>
      </c>
      <c r="C737" s="330"/>
      <c r="D737" s="46">
        <v>65</v>
      </c>
      <c r="E737" s="46">
        <v>72</v>
      </c>
      <c r="F737" s="46">
        <v>65</v>
      </c>
      <c r="G737" s="46">
        <v>72</v>
      </c>
      <c r="H737" s="46">
        <v>65</v>
      </c>
      <c r="I737" s="46">
        <f>G737-H737</f>
        <v>7</v>
      </c>
      <c r="J737" s="246" t="s">
        <v>319</v>
      </c>
    </row>
    <row r="738" spans="2:10" ht="17.25">
      <c r="B738" s="326" t="s">
        <v>292</v>
      </c>
      <c r="C738" s="326"/>
      <c r="D738" s="46">
        <v>53</v>
      </c>
      <c r="E738" s="46">
        <v>35</v>
      </c>
      <c r="F738" s="46">
        <v>53</v>
      </c>
      <c r="G738" s="46">
        <v>35</v>
      </c>
      <c r="H738" s="46">
        <v>35</v>
      </c>
      <c r="I738" s="46">
        <f>G738-H738</f>
        <v>0</v>
      </c>
      <c r="J738" s="11"/>
    </row>
    <row r="739" spans="2:10" ht="29.25" customHeight="1">
      <c r="B739" s="326" t="s">
        <v>293</v>
      </c>
      <c r="C739" s="326"/>
      <c r="D739" s="46">
        <v>3</v>
      </c>
      <c r="E739" s="46">
        <f>D739</f>
        <v>3</v>
      </c>
      <c r="F739" s="46">
        <v>3</v>
      </c>
      <c r="G739" s="46">
        <f>F739</f>
        <v>3</v>
      </c>
      <c r="H739" s="46">
        <v>3</v>
      </c>
      <c r="I739" s="46">
        <f>G739-H739</f>
        <v>0</v>
      </c>
      <c r="J739" s="11"/>
    </row>
    <row r="740" spans="2:10" s="151" customFormat="1" ht="29.25" customHeight="1">
      <c r="B740" s="326" t="s">
        <v>294</v>
      </c>
      <c r="C740" s="326"/>
      <c r="D740" s="243">
        <v>5.5</v>
      </c>
      <c r="E740" s="243">
        <f>D740</f>
        <v>5.5</v>
      </c>
      <c r="F740" s="243">
        <v>5.5</v>
      </c>
      <c r="G740" s="243">
        <f>F740</f>
        <v>5.5</v>
      </c>
      <c r="H740" s="243">
        <v>5.5</v>
      </c>
      <c r="I740" s="46">
        <f t="shared" ref="I740:I743" si="23">G740-H740</f>
        <v>0</v>
      </c>
      <c r="J740" s="11"/>
    </row>
    <row r="741" spans="2:10" s="151" customFormat="1" ht="29.25" customHeight="1">
      <c r="B741" s="326" t="s">
        <v>295</v>
      </c>
      <c r="C741" s="326"/>
      <c r="D741" s="46">
        <v>20</v>
      </c>
      <c r="E741" s="243">
        <f t="shared" ref="E741:E742" si="24">D741</f>
        <v>20</v>
      </c>
      <c r="F741" s="46">
        <v>20</v>
      </c>
      <c r="G741" s="243">
        <f t="shared" ref="G741:G742" si="25">F741</f>
        <v>20</v>
      </c>
      <c r="H741" s="46">
        <v>20</v>
      </c>
      <c r="I741" s="46">
        <f t="shared" si="23"/>
        <v>0</v>
      </c>
      <c r="J741" s="11"/>
    </row>
    <row r="742" spans="2:10" s="151" customFormat="1" ht="29.25" customHeight="1">
      <c r="B742" s="326" t="s">
        <v>296</v>
      </c>
      <c r="C742" s="326"/>
      <c r="D742" s="46">
        <v>15</v>
      </c>
      <c r="E742" s="46">
        <f t="shared" si="24"/>
        <v>15</v>
      </c>
      <c r="F742" s="46">
        <v>15</v>
      </c>
      <c r="G742" s="46">
        <f t="shared" si="25"/>
        <v>15</v>
      </c>
      <c r="H742" s="46">
        <v>15</v>
      </c>
      <c r="I742" s="46">
        <f t="shared" si="23"/>
        <v>0</v>
      </c>
      <c r="J742" s="11"/>
    </row>
    <row r="743" spans="2:10" ht="65.25" customHeight="1">
      <c r="B743" s="319" t="s">
        <v>141</v>
      </c>
      <c r="C743" s="319"/>
      <c r="D743" s="179">
        <v>34671</v>
      </c>
      <c r="E743" s="179">
        <v>33415.199999999997</v>
      </c>
      <c r="F743" s="179">
        <v>34671</v>
      </c>
      <c r="G743" s="179">
        <v>33415.199999999997</v>
      </c>
      <c r="H743" s="179">
        <v>32083.919999999998</v>
      </c>
      <c r="I743" s="179">
        <f t="shared" si="23"/>
        <v>1331.2799999999988</v>
      </c>
      <c r="J743" s="246" t="s">
        <v>319</v>
      </c>
    </row>
    <row r="744" spans="2:10" ht="17.25">
      <c r="E744" s="244"/>
    </row>
    <row r="745" spans="2:10" ht="17.25">
      <c r="E745" s="244"/>
    </row>
    <row r="746" spans="2:10" s="151" customFormat="1"/>
    <row r="747" spans="2:10" ht="16.5" customHeight="1">
      <c r="B747" s="153" t="s">
        <v>313</v>
      </c>
      <c r="C747" s="307" t="s">
        <v>66</v>
      </c>
      <c r="D747" s="307"/>
      <c r="E747" s="307"/>
      <c r="F747" s="254" t="s">
        <v>67</v>
      </c>
      <c r="G747" s="254"/>
      <c r="H747" s="259" t="s">
        <v>308</v>
      </c>
      <c r="I747" s="259"/>
      <c r="J747" s="259"/>
    </row>
    <row r="748" spans="2:10">
      <c r="C748" s="8"/>
      <c r="D748" s="8"/>
      <c r="E748" s="1"/>
      <c r="F748" s="254" t="s">
        <v>68</v>
      </c>
      <c r="G748" s="254"/>
      <c r="H748" s="254" t="s">
        <v>69</v>
      </c>
      <c r="I748" s="254"/>
      <c r="J748" s="254"/>
    </row>
    <row r="749" spans="2:10">
      <c r="B749" s="33" t="s">
        <v>70</v>
      </c>
      <c r="D749" s="8"/>
      <c r="E749" s="8"/>
      <c r="F749" s="8"/>
      <c r="G749" s="8"/>
    </row>
    <row r="750" spans="2:10" ht="16.5" customHeight="1">
      <c r="C750" s="307" t="s">
        <v>71</v>
      </c>
      <c r="D750" s="307"/>
      <c r="E750" s="307"/>
      <c r="F750" s="254" t="s">
        <v>67</v>
      </c>
      <c r="G750" s="254"/>
      <c r="H750" s="259" t="s">
        <v>212</v>
      </c>
      <c r="I750" s="259"/>
      <c r="J750" s="259"/>
    </row>
    <row r="751" spans="2:10">
      <c r="C751" s="8"/>
      <c r="D751" s="8"/>
      <c r="E751" s="8"/>
      <c r="F751" s="254" t="s">
        <v>68</v>
      </c>
      <c r="G751" s="254"/>
      <c r="H751" s="254" t="s">
        <v>69</v>
      </c>
      <c r="I751" s="254"/>
      <c r="J751" s="254"/>
    </row>
    <row r="755" s="151" customFormat="1"/>
    <row r="756" s="151" customFormat="1"/>
    <row r="757" s="151" customFormat="1"/>
    <row r="758" s="151" customFormat="1"/>
    <row r="759" s="151" customFormat="1"/>
    <row r="760" s="151" customFormat="1"/>
    <row r="761" s="151" customFormat="1"/>
    <row r="762" s="151" customFormat="1"/>
    <row r="763" s="151" customFormat="1"/>
    <row r="764" s="151" customFormat="1"/>
    <row r="765" s="151" customFormat="1"/>
    <row r="766" s="151" customFormat="1"/>
    <row r="767" s="151" customFormat="1"/>
    <row r="768" s="151" customFormat="1"/>
    <row r="769" s="151" customFormat="1"/>
    <row r="770" s="151" customFormat="1"/>
    <row r="771" s="151" customFormat="1"/>
    <row r="772" s="151" customFormat="1"/>
    <row r="773" s="151" customFormat="1"/>
    <row r="774" s="151" customFormat="1"/>
    <row r="775" s="151" customFormat="1"/>
    <row r="776" s="151" customFormat="1"/>
    <row r="777" s="151" customFormat="1"/>
    <row r="778" s="151" customFormat="1"/>
    <row r="779" s="151" customFormat="1"/>
    <row r="780" s="151" customFormat="1"/>
    <row r="781" s="151" customFormat="1"/>
    <row r="782" s="151" customFormat="1"/>
    <row r="783" s="151" customFormat="1"/>
    <row r="784" s="151" customFormat="1"/>
    <row r="785" spans="2:10" s="151" customFormat="1"/>
    <row r="786" spans="2:10" s="151" customFormat="1"/>
    <row r="787" spans="2:10" s="151" customFormat="1"/>
    <row r="788" spans="2:10" s="151" customFormat="1"/>
    <row r="789" spans="2:10" s="151" customFormat="1"/>
    <row r="790" spans="2:10" s="151" customFormat="1">
      <c r="H790" s="13"/>
      <c r="I790" s="255" t="s">
        <v>126</v>
      </c>
      <c r="J790" s="255"/>
    </row>
    <row r="791" spans="2:10" s="151" customFormat="1">
      <c r="F791" s="238"/>
      <c r="G791" s="238"/>
      <c r="H791" s="238"/>
    </row>
    <row r="792" spans="2:10" s="151" customFormat="1">
      <c r="B792" s="256" t="s">
        <v>120</v>
      </c>
      <c r="C792" s="256"/>
      <c r="D792" s="256"/>
      <c r="E792" s="256"/>
      <c r="F792" s="256"/>
      <c r="G792" s="256"/>
      <c r="H792" s="256"/>
      <c r="I792" s="256"/>
    </row>
    <row r="793" spans="2:10" s="151" customFormat="1">
      <c r="B793" s="256" t="s">
        <v>127</v>
      </c>
      <c r="C793" s="256"/>
      <c r="D793" s="256"/>
      <c r="E793" s="256"/>
      <c r="F793" s="256"/>
      <c r="G793" s="256"/>
      <c r="H793" s="256"/>
      <c r="I793" s="256"/>
    </row>
    <row r="794" spans="2:10" s="151" customFormat="1">
      <c r="B794" s="256" t="s">
        <v>311</v>
      </c>
      <c r="C794" s="256"/>
      <c r="D794" s="256"/>
      <c r="E794" s="256"/>
      <c r="F794" s="256"/>
      <c r="G794" s="256"/>
      <c r="H794" s="256"/>
      <c r="I794" s="256"/>
    </row>
    <row r="795" spans="2:10" s="151" customFormat="1">
      <c r="J795" s="12"/>
    </row>
    <row r="796" spans="2:10" s="151" customFormat="1" ht="16.5" customHeight="1">
      <c r="B796" s="261" t="s">
        <v>29</v>
      </c>
      <c r="C796" s="239" t="s">
        <v>30</v>
      </c>
      <c r="D796" s="282" t="s">
        <v>144</v>
      </c>
      <c r="E796" s="264"/>
      <c r="F796" s="264"/>
      <c r="G796" s="264"/>
      <c r="H796" s="264"/>
      <c r="I796" s="283"/>
      <c r="J796" s="12"/>
    </row>
    <row r="797" spans="2:10" s="151" customFormat="1">
      <c r="B797" s="261"/>
      <c r="C797" s="239" t="s">
        <v>31</v>
      </c>
      <c r="D797" s="262">
        <v>104021</v>
      </c>
      <c r="E797" s="262"/>
      <c r="F797" s="262"/>
      <c r="G797" s="262"/>
      <c r="H797" s="262"/>
      <c r="I797" s="262"/>
    </row>
    <row r="798" spans="2:10" s="151" customFormat="1">
      <c r="B798" s="260"/>
      <c r="C798" s="260"/>
      <c r="D798" s="260"/>
      <c r="E798" s="260"/>
      <c r="F798" s="260"/>
      <c r="G798" s="260"/>
      <c r="H798" s="260"/>
      <c r="I798" s="260"/>
    </row>
    <row r="799" spans="2:10" s="151" customFormat="1" ht="16.5" customHeight="1">
      <c r="B799" s="261" t="s">
        <v>32</v>
      </c>
      <c r="C799" s="239" t="s">
        <v>30</v>
      </c>
      <c r="D799" s="282" t="s">
        <v>144</v>
      </c>
      <c r="E799" s="264"/>
      <c r="F799" s="264"/>
      <c r="G799" s="264"/>
      <c r="H799" s="264"/>
      <c r="I799" s="283"/>
    </row>
    <row r="800" spans="2:10" s="151" customFormat="1">
      <c r="B800" s="261"/>
      <c r="C800" s="239" t="s">
        <v>31</v>
      </c>
      <c r="D800" s="262">
        <v>104021</v>
      </c>
      <c r="E800" s="262"/>
      <c r="F800" s="262"/>
      <c r="G800" s="262"/>
      <c r="H800" s="262"/>
      <c r="I800" s="262"/>
    </row>
    <row r="801" spans="2:9" s="151" customFormat="1">
      <c r="B801" s="264"/>
      <c r="C801" s="264"/>
      <c r="D801" s="264"/>
      <c r="E801" s="264"/>
      <c r="F801" s="264"/>
      <c r="G801" s="264"/>
      <c r="H801" s="264"/>
      <c r="I801" s="264"/>
    </row>
    <row r="802" spans="2:9" s="151" customFormat="1">
      <c r="B802" s="261" t="s">
        <v>33</v>
      </c>
      <c r="C802" s="261"/>
      <c r="D802" s="262">
        <v>1006</v>
      </c>
      <c r="E802" s="262"/>
      <c r="F802" s="262"/>
      <c r="G802" s="262"/>
      <c r="H802" s="262"/>
      <c r="I802" s="262"/>
    </row>
    <row r="803" spans="2:9" s="151" customFormat="1">
      <c r="B803" s="260"/>
      <c r="C803" s="260"/>
      <c r="D803" s="303"/>
      <c r="E803" s="303"/>
      <c r="F803" s="303"/>
      <c r="G803" s="303"/>
      <c r="H803" s="303"/>
    </row>
    <row r="804" spans="2:9" s="151" customFormat="1" ht="16.5" customHeight="1">
      <c r="B804" s="261" t="s">
        <v>34</v>
      </c>
      <c r="C804" s="261"/>
      <c r="D804" s="262">
        <v>1</v>
      </c>
      <c r="E804" s="262"/>
      <c r="F804" s="262"/>
      <c r="G804" s="262"/>
      <c r="H804" s="262"/>
      <c r="I804" s="262"/>
    </row>
    <row r="805" spans="2:9" s="151" customFormat="1">
      <c r="B805" s="264"/>
      <c r="C805" s="264"/>
      <c r="D805" s="264"/>
      <c r="E805" s="264"/>
      <c r="F805" s="264"/>
      <c r="G805" s="264"/>
      <c r="H805" s="264"/>
      <c r="I805" s="264"/>
    </row>
    <row r="806" spans="2:9" s="151" customFormat="1" ht="16.5" customHeight="1">
      <c r="B806" s="265" t="s">
        <v>123</v>
      </c>
      <c r="C806" s="239" t="s">
        <v>37</v>
      </c>
      <c r="D806" s="304" t="s">
        <v>142</v>
      </c>
      <c r="E806" s="305"/>
      <c r="F806" s="305"/>
      <c r="G806" s="305"/>
      <c r="H806" s="305"/>
      <c r="I806" s="306"/>
    </row>
    <row r="807" spans="2:9" s="151" customFormat="1">
      <c r="B807" s="265"/>
      <c r="C807" s="239" t="s">
        <v>38</v>
      </c>
      <c r="D807" s="304" t="s">
        <v>142</v>
      </c>
      <c r="E807" s="305"/>
      <c r="F807" s="305"/>
      <c r="G807" s="305"/>
      <c r="H807" s="305"/>
      <c r="I807" s="306"/>
    </row>
    <row r="808" spans="2:9" s="151" customFormat="1">
      <c r="B808" s="265"/>
      <c r="C808" s="239" t="s">
        <v>39</v>
      </c>
      <c r="D808" s="262" t="s">
        <v>143</v>
      </c>
      <c r="E808" s="262"/>
      <c r="F808" s="262"/>
      <c r="G808" s="262"/>
      <c r="H808" s="262"/>
      <c r="I808" s="262"/>
    </row>
    <row r="809" spans="2:9" s="151" customFormat="1">
      <c r="B809" s="260"/>
      <c r="C809" s="260"/>
      <c r="D809" s="303"/>
      <c r="E809" s="303"/>
      <c r="F809" s="303"/>
      <c r="G809" s="303"/>
      <c r="H809" s="303"/>
    </row>
    <row r="810" spans="2:9" s="151" customFormat="1" ht="16.5" customHeight="1">
      <c r="B810" s="267" t="s">
        <v>124</v>
      </c>
      <c r="C810" s="239" t="s">
        <v>41</v>
      </c>
      <c r="D810" s="273" t="s">
        <v>145</v>
      </c>
      <c r="E810" s="274"/>
      <c r="F810" s="274"/>
      <c r="G810" s="274"/>
      <c r="H810" s="274"/>
      <c r="I810" s="275"/>
    </row>
    <row r="811" spans="2:9" s="151" customFormat="1">
      <c r="B811" s="269"/>
      <c r="C811" s="239" t="s">
        <v>42</v>
      </c>
      <c r="D811" s="262">
        <v>1108</v>
      </c>
      <c r="E811" s="262"/>
      <c r="F811" s="262"/>
      <c r="G811" s="262"/>
      <c r="H811" s="262"/>
      <c r="I811" s="262"/>
    </row>
    <row r="812" spans="2:9" s="151" customFormat="1" ht="16.5" customHeight="1">
      <c r="B812" s="269"/>
      <c r="C812" s="239" t="s">
        <v>43</v>
      </c>
      <c r="D812" s="273" t="s">
        <v>276</v>
      </c>
      <c r="E812" s="274"/>
      <c r="F812" s="274"/>
      <c r="G812" s="274"/>
      <c r="H812" s="274"/>
      <c r="I812" s="275"/>
    </row>
    <row r="813" spans="2:9" s="151" customFormat="1">
      <c r="B813" s="271"/>
      <c r="C813" s="239" t="s">
        <v>44</v>
      </c>
      <c r="D813" s="262">
        <v>12001</v>
      </c>
      <c r="E813" s="262"/>
      <c r="F813" s="262"/>
      <c r="G813" s="262"/>
      <c r="H813" s="262"/>
      <c r="I813" s="262"/>
    </row>
    <row r="814" spans="2:9" s="151" customFormat="1">
      <c r="B814" s="260"/>
      <c r="C814" s="260"/>
      <c r="D814" s="303"/>
      <c r="E814" s="303"/>
      <c r="F814" s="303"/>
      <c r="G814" s="303"/>
      <c r="H814" s="303"/>
    </row>
    <row r="815" spans="2:9" s="151" customFormat="1" ht="16.5" customHeight="1">
      <c r="B815" s="261" t="s">
        <v>125</v>
      </c>
      <c r="C815" s="261"/>
      <c r="D815" s="262" t="s">
        <v>148</v>
      </c>
      <c r="E815" s="262"/>
      <c r="F815" s="262"/>
      <c r="G815" s="262"/>
      <c r="H815" s="262"/>
      <c r="I815" s="262"/>
    </row>
    <row r="816" spans="2:9" s="151" customFormat="1"/>
    <row r="817" spans="2:10" s="151" customFormat="1" ht="31.5" customHeight="1">
      <c r="B817" s="38"/>
      <c r="C817" s="38"/>
      <c r="D817" s="314" t="s">
        <v>128</v>
      </c>
      <c r="E817" s="315"/>
      <c r="F817" s="314" t="s">
        <v>129</v>
      </c>
      <c r="G817" s="315"/>
      <c r="H817" s="316" t="s">
        <v>130</v>
      </c>
      <c r="I817" s="316" t="s">
        <v>131</v>
      </c>
      <c r="J817" s="316" t="s">
        <v>132</v>
      </c>
    </row>
    <row r="818" spans="2:10" s="151" customFormat="1" ht="33" customHeight="1">
      <c r="B818" s="239" t="s">
        <v>133</v>
      </c>
      <c r="C818" s="176">
        <v>1108</v>
      </c>
      <c r="D818" s="3" t="s">
        <v>2</v>
      </c>
      <c r="E818" s="3" t="s">
        <v>134</v>
      </c>
      <c r="F818" s="3" t="s">
        <v>2</v>
      </c>
      <c r="G818" s="3" t="s">
        <v>134</v>
      </c>
      <c r="H818" s="317"/>
      <c r="I818" s="317"/>
      <c r="J818" s="317"/>
    </row>
    <row r="819" spans="2:10" s="151" customFormat="1">
      <c r="B819" s="239" t="s">
        <v>135</v>
      </c>
      <c r="C819" s="176">
        <v>12001</v>
      </c>
      <c r="D819" s="3">
        <v>1</v>
      </c>
      <c r="E819" s="3">
        <v>2</v>
      </c>
      <c r="F819" s="3">
        <v>3</v>
      </c>
      <c r="G819" s="3">
        <v>4</v>
      </c>
      <c r="H819" s="3">
        <v>5</v>
      </c>
      <c r="I819" s="3">
        <v>6</v>
      </c>
      <c r="J819" s="3">
        <v>7</v>
      </c>
    </row>
    <row r="820" spans="2:10" s="151" customFormat="1" ht="16.5" customHeight="1">
      <c r="B820" s="239" t="s">
        <v>136</v>
      </c>
      <c r="C820" s="273" t="s">
        <v>304</v>
      </c>
      <c r="D820" s="274"/>
      <c r="E820" s="274"/>
      <c r="F820" s="274"/>
      <c r="G820" s="274"/>
      <c r="H820" s="274"/>
      <c r="I820" s="274"/>
      <c r="J820" s="275"/>
    </row>
    <row r="821" spans="2:10" s="151" customFormat="1" ht="63.75" customHeight="1">
      <c r="B821" s="239" t="s">
        <v>137</v>
      </c>
      <c r="C821" s="245" t="s">
        <v>276</v>
      </c>
      <c r="D821" s="240" t="s">
        <v>28</v>
      </c>
      <c r="E821" s="240" t="s">
        <v>28</v>
      </c>
      <c r="F821" s="240" t="s">
        <v>28</v>
      </c>
      <c r="G821" s="11"/>
      <c r="H821" s="240" t="s">
        <v>28</v>
      </c>
      <c r="I821" s="240" t="s">
        <v>28</v>
      </c>
      <c r="J821" s="240" t="s">
        <v>28</v>
      </c>
    </row>
    <row r="822" spans="2:10" s="151" customFormat="1" ht="27">
      <c r="B822" s="239" t="s">
        <v>138</v>
      </c>
      <c r="C822" s="241" t="s">
        <v>191</v>
      </c>
      <c r="D822" s="240" t="s">
        <v>28</v>
      </c>
      <c r="E822" s="240" t="s">
        <v>28</v>
      </c>
      <c r="F822" s="240" t="s">
        <v>28</v>
      </c>
      <c r="G822" s="240" t="s">
        <v>27</v>
      </c>
      <c r="H822" s="240" t="s">
        <v>28</v>
      </c>
      <c r="I822" s="240" t="s">
        <v>28</v>
      </c>
      <c r="J822" s="240" t="s">
        <v>28</v>
      </c>
    </row>
    <row r="823" spans="2:10" s="151" customFormat="1" ht="27">
      <c r="B823" s="2" t="s">
        <v>139</v>
      </c>
      <c r="C823" s="241" t="s">
        <v>172</v>
      </c>
      <c r="D823" s="240" t="s">
        <v>28</v>
      </c>
      <c r="E823" s="240" t="s">
        <v>28</v>
      </c>
      <c r="F823" s="240" t="s">
        <v>28</v>
      </c>
      <c r="G823" s="11"/>
      <c r="H823" s="240" t="s">
        <v>28</v>
      </c>
      <c r="I823" s="240" t="s">
        <v>28</v>
      </c>
      <c r="J823" s="240" t="s">
        <v>28</v>
      </c>
    </row>
    <row r="824" spans="2:10" s="151" customFormat="1">
      <c r="B824" s="318" t="s">
        <v>140</v>
      </c>
      <c r="C824" s="318"/>
      <c r="D824" s="38"/>
      <c r="E824" s="38"/>
      <c r="F824" s="38"/>
      <c r="G824" s="38"/>
      <c r="H824" s="38"/>
      <c r="I824" s="38"/>
      <c r="J824" s="38"/>
    </row>
    <row r="825" spans="2:10" s="151" customFormat="1" ht="17.25" customHeight="1">
      <c r="B825" s="326" t="s">
        <v>305</v>
      </c>
      <c r="C825" s="326"/>
      <c r="D825" s="46"/>
      <c r="E825" s="46">
        <f t="shared" ref="E825" si="26">D825</f>
        <v>0</v>
      </c>
      <c r="F825" s="46"/>
      <c r="G825" s="46">
        <f t="shared" ref="G825" si="27">F825</f>
        <v>0</v>
      </c>
      <c r="H825" s="46"/>
      <c r="I825" s="46">
        <f t="shared" ref="I825" si="28">G825-H825</f>
        <v>0</v>
      </c>
      <c r="J825" s="11"/>
    </row>
    <row r="826" spans="2:10" s="151" customFormat="1" ht="94.5" customHeight="1">
      <c r="B826" s="324" t="s">
        <v>141</v>
      </c>
      <c r="C826" s="325"/>
      <c r="D826" s="180">
        <v>50000</v>
      </c>
      <c r="E826" s="180">
        <v>149947</v>
      </c>
      <c r="F826" s="180">
        <v>50000</v>
      </c>
      <c r="G826" s="180">
        <v>149947</v>
      </c>
      <c r="H826" s="133">
        <v>112013.6</v>
      </c>
      <c r="I826" s="180">
        <f>G826-H826</f>
        <v>37933.399999999994</v>
      </c>
      <c r="J826" s="246" t="s">
        <v>309</v>
      </c>
    </row>
    <row r="827" spans="2:10" s="151" customFormat="1"/>
    <row r="828" spans="2:10" s="151" customFormat="1"/>
    <row r="829" spans="2:10" s="151" customFormat="1"/>
    <row r="830" spans="2:10" s="151" customFormat="1" ht="16.5" customHeight="1">
      <c r="B830" s="153" t="s">
        <v>313</v>
      </c>
      <c r="C830" s="307" t="s">
        <v>66</v>
      </c>
      <c r="D830" s="307"/>
      <c r="E830" s="307"/>
      <c r="F830" s="254" t="s">
        <v>67</v>
      </c>
      <c r="G830" s="254"/>
      <c r="H830" s="259" t="s">
        <v>308</v>
      </c>
      <c r="I830" s="259"/>
      <c r="J830" s="259"/>
    </row>
    <row r="831" spans="2:10" s="151" customFormat="1">
      <c r="C831" s="8"/>
      <c r="D831" s="8"/>
      <c r="E831" s="1"/>
      <c r="F831" s="254" t="s">
        <v>68</v>
      </c>
      <c r="G831" s="254"/>
      <c r="H831" s="254" t="s">
        <v>69</v>
      </c>
      <c r="I831" s="254"/>
      <c r="J831" s="254"/>
    </row>
    <row r="832" spans="2:10" s="151" customFormat="1">
      <c r="B832" s="237" t="s">
        <v>70</v>
      </c>
      <c r="D832" s="8"/>
      <c r="E832" s="8"/>
      <c r="F832" s="8"/>
      <c r="G832" s="8"/>
    </row>
    <row r="833" spans="2:10" s="151" customFormat="1" ht="16.5" customHeight="1">
      <c r="C833" s="307" t="s">
        <v>71</v>
      </c>
      <c r="D833" s="307"/>
      <c r="E833" s="307"/>
      <c r="F833" s="254" t="s">
        <v>67</v>
      </c>
      <c r="G833" s="254"/>
      <c r="H833" s="259" t="s">
        <v>212</v>
      </c>
      <c r="I833" s="259"/>
      <c r="J833" s="259"/>
    </row>
    <row r="834" spans="2:10" s="151" customFormat="1">
      <c r="C834" s="8"/>
      <c r="D834" s="8"/>
      <c r="E834" s="8"/>
      <c r="F834" s="254" t="s">
        <v>68</v>
      </c>
      <c r="G834" s="254"/>
      <c r="H834" s="254" t="s">
        <v>69</v>
      </c>
      <c r="I834" s="254"/>
      <c r="J834" s="254"/>
    </row>
    <row r="835" spans="2:10">
      <c r="H835" s="13"/>
      <c r="I835" s="255" t="s">
        <v>126</v>
      </c>
      <c r="J835" s="255"/>
    </row>
    <row r="836" spans="2:10">
      <c r="F836" s="35"/>
      <c r="G836" s="35"/>
      <c r="H836" s="35"/>
    </row>
    <row r="837" spans="2:10">
      <c r="B837" s="256" t="s">
        <v>120</v>
      </c>
      <c r="C837" s="256"/>
      <c r="D837" s="256"/>
      <c r="E837" s="256"/>
      <c r="F837" s="256"/>
      <c r="G837" s="256"/>
      <c r="H837" s="256"/>
      <c r="I837" s="256"/>
    </row>
    <row r="838" spans="2:10">
      <c r="B838" s="256" t="s">
        <v>127</v>
      </c>
      <c r="C838" s="256"/>
      <c r="D838" s="256"/>
      <c r="E838" s="256"/>
      <c r="F838" s="256"/>
      <c r="G838" s="256"/>
      <c r="H838" s="256"/>
      <c r="I838" s="256"/>
    </row>
    <row r="839" spans="2:10">
      <c r="B839" s="256" t="s">
        <v>311</v>
      </c>
      <c r="C839" s="256"/>
      <c r="D839" s="256"/>
      <c r="E839" s="256"/>
      <c r="F839" s="256"/>
      <c r="G839" s="256"/>
      <c r="H839" s="256"/>
      <c r="I839" s="256"/>
    </row>
    <row r="840" spans="2:10">
      <c r="J840" s="12"/>
    </row>
    <row r="841" spans="2:10">
      <c r="B841" s="261" t="s">
        <v>29</v>
      </c>
      <c r="C841" s="34" t="s">
        <v>30</v>
      </c>
      <c r="D841" s="282" t="s">
        <v>144</v>
      </c>
      <c r="E841" s="264"/>
      <c r="F841" s="264"/>
      <c r="G841" s="264"/>
      <c r="H841" s="264"/>
      <c r="I841" s="283"/>
      <c r="J841" s="12"/>
    </row>
    <row r="842" spans="2:10">
      <c r="B842" s="261"/>
      <c r="C842" s="34" t="s">
        <v>31</v>
      </c>
      <c r="D842" s="262">
        <v>104021</v>
      </c>
      <c r="E842" s="262"/>
      <c r="F842" s="262"/>
      <c r="G842" s="262"/>
      <c r="H842" s="262"/>
      <c r="I842" s="262"/>
    </row>
    <row r="843" spans="2:10">
      <c r="B843" s="260"/>
      <c r="C843" s="260"/>
      <c r="D843" s="260"/>
      <c r="E843" s="260"/>
      <c r="F843" s="260"/>
      <c r="G843" s="260"/>
      <c r="H843" s="260"/>
      <c r="I843" s="260"/>
    </row>
    <row r="844" spans="2:10">
      <c r="B844" s="261" t="s">
        <v>32</v>
      </c>
      <c r="C844" s="34" t="s">
        <v>30</v>
      </c>
      <c r="D844" s="282" t="s">
        <v>144</v>
      </c>
      <c r="E844" s="264"/>
      <c r="F844" s="264"/>
      <c r="G844" s="264"/>
      <c r="H844" s="264"/>
      <c r="I844" s="283"/>
    </row>
    <row r="845" spans="2:10">
      <c r="B845" s="261"/>
      <c r="C845" s="34" t="s">
        <v>31</v>
      </c>
      <c r="D845" s="262">
        <v>104021</v>
      </c>
      <c r="E845" s="262"/>
      <c r="F845" s="262"/>
      <c r="G845" s="262"/>
      <c r="H845" s="262"/>
      <c r="I845" s="262"/>
    </row>
    <row r="846" spans="2:10">
      <c r="B846" s="264"/>
      <c r="C846" s="264"/>
      <c r="D846" s="264"/>
      <c r="E846" s="264"/>
      <c r="F846" s="264"/>
      <c r="G846" s="264"/>
      <c r="H846" s="264"/>
      <c r="I846" s="264"/>
    </row>
    <row r="847" spans="2:10">
      <c r="B847" s="261" t="s">
        <v>33</v>
      </c>
      <c r="C847" s="261"/>
      <c r="D847" s="262">
        <v>1006</v>
      </c>
      <c r="E847" s="262"/>
      <c r="F847" s="262"/>
      <c r="G847" s="262"/>
      <c r="H847" s="262"/>
      <c r="I847" s="262"/>
    </row>
    <row r="848" spans="2:10">
      <c r="B848" s="260"/>
      <c r="C848" s="260"/>
      <c r="D848" s="303"/>
      <c r="E848" s="303"/>
      <c r="F848" s="303"/>
      <c r="G848" s="303"/>
      <c r="H848" s="303"/>
    </row>
    <row r="849" spans="2:10">
      <c r="B849" s="261" t="s">
        <v>34</v>
      </c>
      <c r="C849" s="261"/>
      <c r="D849" s="262"/>
      <c r="E849" s="262"/>
      <c r="F849" s="262"/>
      <c r="G849" s="262"/>
      <c r="H849" s="262"/>
      <c r="I849" s="262"/>
    </row>
    <row r="850" spans="2:10">
      <c r="B850" s="264"/>
      <c r="C850" s="264"/>
      <c r="D850" s="264"/>
      <c r="E850" s="264"/>
      <c r="F850" s="264"/>
      <c r="G850" s="264"/>
      <c r="H850" s="264"/>
      <c r="I850" s="264"/>
    </row>
    <row r="851" spans="2:10">
      <c r="B851" s="265" t="s">
        <v>123</v>
      </c>
      <c r="C851" s="34" t="s">
        <v>37</v>
      </c>
      <c r="D851" s="304" t="s">
        <v>142</v>
      </c>
      <c r="E851" s="305"/>
      <c r="F851" s="305"/>
      <c r="G851" s="305"/>
      <c r="H851" s="305"/>
      <c r="I851" s="306"/>
    </row>
    <row r="852" spans="2:10">
      <c r="B852" s="265"/>
      <c r="C852" s="34" t="s">
        <v>38</v>
      </c>
      <c r="D852" s="304" t="s">
        <v>142</v>
      </c>
      <c r="E852" s="305"/>
      <c r="F852" s="305"/>
      <c r="G852" s="305"/>
      <c r="H852" s="305"/>
      <c r="I852" s="306"/>
    </row>
    <row r="853" spans="2:10">
      <c r="B853" s="265"/>
      <c r="C853" s="34" t="s">
        <v>39</v>
      </c>
      <c r="D853" s="262" t="s">
        <v>143</v>
      </c>
      <c r="E853" s="262"/>
      <c r="F853" s="262"/>
      <c r="G853" s="262"/>
      <c r="H853" s="262"/>
      <c r="I853" s="262"/>
    </row>
    <row r="854" spans="2:10">
      <c r="B854" s="260"/>
      <c r="C854" s="260"/>
      <c r="D854" s="303"/>
      <c r="E854" s="303"/>
      <c r="F854" s="303"/>
      <c r="G854" s="303"/>
      <c r="H854" s="303"/>
    </row>
    <row r="855" spans="2:10">
      <c r="B855" s="267" t="s">
        <v>124</v>
      </c>
      <c r="C855" s="34" t="s">
        <v>41</v>
      </c>
      <c r="D855" s="336" t="s">
        <v>198</v>
      </c>
      <c r="E855" s="337"/>
      <c r="F855" s="337"/>
      <c r="G855" s="337"/>
      <c r="H855" s="337"/>
      <c r="I855" s="338"/>
    </row>
    <row r="856" spans="2:10">
      <c r="B856" s="269"/>
      <c r="C856" s="34" t="s">
        <v>42</v>
      </c>
      <c r="D856" s="262">
        <v>1137</v>
      </c>
      <c r="E856" s="262"/>
      <c r="F856" s="262"/>
      <c r="G856" s="262"/>
      <c r="H856" s="262"/>
      <c r="I856" s="262"/>
    </row>
    <row r="857" spans="2:10">
      <c r="B857" s="269"/>
      <c r="C857" s="34" t="s">
        <v>43</v>
      </c>
      <c r="D857" s="273" t="s">
        <v>186</v>
      </c>
      <c r="E857" s="274"/>
      <c r="F857" s="274"/>
      <c r="G857" s="274"/>
      <c r="H857" s="274"/>
      <c r="I857" s="275"/>
    </row>
    <row r="858" spans="2:10">
      <c r="B858" s="271"/>
      <c r="C858" s="34" t="s">
        <v>44</v>
      </c>
      <c r="D858" s="262">
        <v>11001</v>
      </c>
      <c r="E858" s="262"/>
      <c r="F858" s="262"/>
      <c r="G858" s="262"/>
      <c r="H858" s="262"/>
      <c r="I858" s="262"/>
    </row>
    <row r="859" spans="2:10">
      <c r="B859" s="260"/>
      <c r="C859" s="260"/>
      <c r="D859" s="303"/>
      <c r="E859" s="303"/>
      <c r="F859" s="303"/>
      <c r="G859" s="303"/>
      <c r="H859" s="303"/>
    </row>
    <row r="860" spans="2:10">
      <c r="B860" s="261" t="s">
        <v>125</v>
      </c>
      <c r="C860" s="261"/>
      <c r="D860" s="262" t="s">
        <v>148</v>
      </c>
      <c r="E860" s="262"/>
      <c r="F860" s="262"/>
      <c r="G860" s="262"/>
      <c r="H860" s="262"/>
      <c r="I860" s="262"/>
    </row>
    <row r="862" spans="2:10" ht="27" customHeight="1">
      <c r="B862" s="38"/>
      <c r="C862" s="38"/>
      <c r="D862" s="314" t="s">
        <v>128</v>
      </c>
      <c r="E862" s="315"/>
      <c r="F862" s="314" t="s">
        <v>129</v>
      </c>
      <c r="G862" s="315"/>
      <c r="H862" s="316" t="s">
        <v>130</v>
      </c>
      <c r="I862" s="316" t="s">
        <v>131</v>
      </c>
      <c r="J862" s="316" t="s">
        <v>132</v>
      </c>
    </row>
    <row r="863" spans="2:10" ht="65.25" customHeight="1">
      <c r="B863" s="34" t="s">
        <v>133</v>
      </c>
      <c r="C863" s="41">
        <v>1137</v>
      </c>
      <c r="D863" s="3" t="s">
        <v>2</v>
      </c>
      <c r="E863" s="3" t="s">
        <v>134</v>
      </c>
      <c r="F863" s="3" t="s">
        <v>2</v>
      </c>
      <c r="G863" s="3" t="s">
        <v>134</v>
      </c>
      <c r="H863" s="317"/>
      <c r="I863" s="317"/>
      <c r="J863" s="317"/>
    </row>
    <row r="864" spans="2:10">
      <c r="B864" s="34" t="s">
        <v>135</v>
      </c>
      <c r="C864" s="41">
        <v>11001</v>
      </c>
      <c r="D864" s="3">
        <v>1</v>
      </c>
      <c r="E864" s="3">
        <v>2</v>
      </c>
      <c r="F864" s="3">
        <v>3</v>
      </c>
      <c r="G864" s="3">
        <v>4</v>
      </c>
      <c r="H864" s="3">
        <v>5</v>
      </c>
      <c r="I864" s="3">
        <v>6</v>
      </c>
      <c r="J864" s="3">
        <v>7</v>
      </c>
    </row>
    <row r="865" spans="2:10">
      <c r="B865" s="34" t="s">
        <v>136</v>
      </c>
      <c r="C865" s="273" t="s">
        <v>186</v>
      </c>
      <c r="D865" s="274"/>
      <c r="E865" s="274"/>
      <c r="F865" s="274"/>
      <c r="G865" s="274"/>
      <c r="H865" s="274"/>
      <c r="I865" s="274"/>
      <c r="J865" s="275"/>
    </row>
    <row r="866" spans="2:10" ht="42.75" customHeight="1">
      <c r="B866" s="34" t="s">
        <v>137</v>
      </c>
      <c r="C866" s="36" t="s">
        <v>187</v>
      </c>
      <c r="D866" s="39" t="s">
        <v>28</v>
      </c>
      <c r="E866" s="39" t="s">
        <v>28</v>
      </c>
      <c r="F866" s="39"/>
      <c r="G866" s="11"/>
      <c r="H866" s="39" t="s">
        <v>28</v>
      </c>
      <c r="I866" s="39" t="s">
        <v>28</v>
      </c>
      <c r="J866" s="39" t="s">
        <v>28</v>
      </c>
    </row>
    <row r="867" spans="2:10" ht="27">
      <c r="B867" s="34" t="s">
        <v>138</v>
      </c>
      <c r="C867" s="36" t="s">
        <v>158</v>
      </c>
      <c r="D867" s="39" t="s">
        <v>28</v>
      </c>
      <c r="E867" s="39" t="s">
        <v>28</v>
      </c>
      <c r="F867" s="39" t="s">
        <v>28</v>
      </c>
      <c r="G867" s="39" t="s">
        <v>27</v>
      </c>
      <c r="H867" s="39" t="s">
        <v>28</v>
      </c>
      <c r="I867" s="39" t="s">
        <v>28</v>
      </c>
      <c r="J867" s="39" t="s">
        <v>28</v>
      </c>
    </row>
    <row r="868" spans="2:10" ht="72.75" customHeight="1">
      <c r="B868" s="134" t="s">
        <v>224</v>
      </c>
      <c r="C868" s="36" t="s">
        <v>174</v>
      </c>
      <c r="D868" s="39" t="s">
        <v>28</v>
      </c>
      <c r="E868" s="39" t="s">
        <v>28</v>
      </c>
      <c r="F868" s="39" t="s">
        <v>28</v>
      </c>
      <c r="G868" s="11"/>
      <c r="H868" s="39" t="s">
        <v>28</v>
      </c>
      <c r="I868" s="39" t="s">
        <v>28</v>
      </c>
      <c r="J868" s="39" t="s">
        <v>28</v>
      </c>
    </row>
    <row r="869" spans="2:10">
      <c r="B869" s="318" t="s">
        <v>140</v>
      </c>
      <c r="C869" s="318"/>
      <c r="D869" s="38"/>
      <c r="E869" s="38"/>
      <c r="F869" s="38"/>
      <c r="G869" s="38"/>
      <c r="H869" s="38"/>
      <c r="I869" s="38"/>
      <c r="J869" s="38"/>
    </row>
    <row r="870" spans="2:10" ht="78" customHeight="1">
      <c r="B870" s="326" t="s">
        <v>297</v>
      </c>
      <c r="C870" s="326"/>
      <c r="D870" s="46">
        <v>1</v>
      </c>
      <c r="E870" s="46">
        <f t="shared" ref="E870:E872" si="29">D870</f>
        <v>1</v>
      </c>
      <c r="F870" s="46">
        <v>1</v>
      </c>
      <c r="G870" s="46">
        <f t="shared" ref="G870:G872" si="30">F870</f>
        <v>1</v>
      </c>
      <c r="H870" s="46">
        <v>1</v>
      </c>
      <c r="I870" s="46">
        <f t="shared" ref="I870:I877" si="31">G870-H870</f>
        <v>0</v>
      </c>
      <c r="J870" s="11"/>
    </row>
    <row r="871" spans="2:10" ht="31.5" customHeight="1">
      <c r="B871" s="326" t="s">
        <v>188</v>
      </c>
      <c r="C871" s="326"/>
      <c r="D871" s="46">
        <v>100</v>
      </c>
      <c r="E871" s="46">
        <f t="shared" si="29"/>
        <v>100</v>
      </c>
      <c r="F871" s="46">
        <v>100</v>
      </c>
      <c r="G871" s="46">
        <f t="shared" si="30"/>
        <v>100</v>
      </c>
      <c r="H871" s="46">
        <v>100</v>
      </c>
      <c r="I871" s="46">
        <f t="shared" si="31"/>
        <v>0</v>
      </c>
      <c r="J871" s="11"/>
    </row>
    <row r="872" spans="2:10" ht="30.75" customHeight="1">
      <c r="B872" s="326" t="s">
        <v>189</v>
      </c>
      <c r="C872" s="326"/>
      <c r="D872" s="46">
        <v>3</v>
      </c>
      <c r="E872" s="46">
        <f t="shared" si="29"/>
        <v>3</v>
      </c>
      <c r="F872" s="46">
        <v>3</v>
      </c>
      <c r="G872" s="46">
        <f t="shared" si="30"/>
        <v>3</v>
      </c>
      <c r="H872" s="46">
        <v>3</v>
      </c>
      <c r="I872" s="46">
        <f t="shared" si="31"/>
        <v>0</v>
      </c>
      <c r="J872" s="11"/>
    </row>
    <row r="873" spans="2:10" ht="28.5" customHeight="1">
      <c r="B873" s="326" t="s">
        <v>190</v>
      </c>
      <c r="C873" s="326"/>
      <c r="D873" s="46">
        <v>100</v>
      </c>
      <c r="E873" s="46">
        <f t="shared" ref="E873:E878" si="32">D873</f>
        <v>100</v>
      </c>
      <c r="F873" s="46">
        <v>100</v>
      </c>
      <c r="G873" s="46">
        <f>F873</f>
        <v>100</v>
      </c>
      <c r="H873" s="46">
        <v>100</v>
      </c>
      <c r="I873" s="46">
        <f t="shared" si="31"/>
        <v>0</v>
      </c>
      <c r="J873" s="11"/>
    </row>
    <row r="874" spans="2:10" s="151" customFormat="1" ht="74.25" customHeight="1">
      <c r="B874" s="326" t="s">
        <v>298</v>
      </c>
      <c r="C874" s="326"/>
      <c r="D874" s="46">
        <v>1</v>
      </c>
      <c r="E874" s="46">
        <f t="shared" si="32"/>
        <v>1</v>
      </c>
      <c r="F874" s="46">
        <v>1</v>
      </c>
      <c r="G874" s="46">
        <f>F874</f>
        <v>1</v>
      </c>
      <c r="H874" s="46">
        <v>1</v>
      </c>
      <c r="I874" s="46">
        <f t="shared" si="31"/>
        <v>0</v>
      </c>
      <c r="J874" s="11"/>
    </row>
    <row r="875" spans="2:10" s="151" customFormat="1" ht="28.5" customHeight="1">
      <c r="B875" s="326" t="s">
        <v>188</v>
      </c>
      <c r="C875" s="326"/>
      <c r="D875" s="46">
        <v>100</v>
      </c>
      <c r="E875" s="46">
        <f t="shared" si="32"/>
        <v>100</v>
      </c>
      <c r="F875" s="46">
        <v>100</v>
      </c>
      <c r="G875" s="46">
        <f>F875</f>
        <v>100</v>
      </c>
      <c r="H875" s="46">
        <v>100</v>
      </c>
      <c r="I875" s="46">
        <f t="shared" si="31"/>
        <v>0</v>
      </c>
      <c r="J875" s="11"/>
    </row>
    <row r="876" spans="2:10" s="151" customFormat="1" ht="28.5" customHeight="1">
      <c r="B876" s="326" t="s">
        <v>189</v>
      </c>
      <c r="C876" s="326"/>
      <c r="D876" s="46">
        <v>3</v>
      </c>
      <c r="E876" s="46">
        <f t="shared" si="32"/>
        <v>3</v>
      </c>
      <c r="F876" s="46">
        <v>3</v>
      </c>
      <c r="G876" s="46">
        <f>F876</f>
        <v>3</v>
      </c>
      <c r="H876" s="46">
        <v>3</v>
      </c>
      <c r="I876" s="46">
        <f t="shared" si="31"/>
        <v>0</v>
      </c>
      <c r="J876" s="11"/>
    </row>
    <row r="877" spans="2:10" s="151" customFormat="1" ht="28.5" customHeight="1">
      <c r="B877" s="326" t="s">
        <v>190</v>
      </c>
      <c r="C877" s="326"/>
      <c r="D877" s="46">
        <v>100</v>
      </c>
      <c r="E877" s="46">
        <f t="shared" si="32"/>
        <v>100</v>
      </c>
      <c r="F877" s="46">
        <v>100</v>
      </c>
      <c r="G877" s="46">
        <f>F877</f>
        <v>100</v>
      </c>
      <c r="H877" s="46">
        <v>100</v>
      </c>
      <c r="I877" s="46">
        <f t="shared" si="31"/>
        <v>0</v>
      </c>
      <c r="J877" s="11"/>
    </row>
    <row r="878" spans="2:10" ht="112.5" customHeight="1">
      <c r="B878" s="319" t="s">
        <v>141</v>
      </c>
      <c r="C878" s="319"/>
      <c r="D878" s="179">
        <v>19700</v>
      </c>
      <c r="E878" s="179">
        <f t="shared" si="32"/>
        <v>19700</v>
      </c>
      <c r="F878" s="179">
        <v>19700</v>
      </c>
      <c r="G878" s="179">
        <f t="shared" ref="G878" si="33">F878</f>
        <v>19700</v>
      </c>
      <c r="H878" s="179">
        <v>19700</v>
      </c>
      <c r="I878" s="179">
        <f>G878-H878</f>
        <v>0</v>
      </c>
      <c r="J878" s="74"/>
    </row>
    <row r="880" spans="2:10" s="151" customFormat="1"/>
    <row r="882" spans="2:10" ht="16.5" customHeight="1">
      <c r="B882" s="153" t="s">
        <v>313</v>
      </c>
      <c r="C882" s="307" t="s">
        <v>66</v>
      </c>
      <c r="D882" s="307"/>
      <c r="E882" s="307"/>
      <c r="F882" s="254" t="s">
        <v>67</v>
      </c>
      <c r="G882" s="254"/>
      <c r="H882" s="259" t="s">
        <v>308</v>
      </c>
      <c r="I882" s="259"/>
      <c r="J882" s="259"/>
    </row>
    <row r="883" spans="2:10">
      <c r="C883" s="8"/>
      <c r="D883" s="8"/>
      <c r="E883" s="1"/>
      <c r="F883" s="254" t="s">
        <v>68</v>
      </c>
      <c r="G883" s="254"/>
      <c r="H883" s="254" t="s">
        <v>69</v>
      </c>
      <c r="I883" s="254"/>
      <c r="J883" s="254"/>
    </row>
    <row r="884" spans="2:10">
      <c r="B884" s="33" t="s">
        <v>70</v>
      </c>
      <c r="D884" s="8"/>
      <c r="E884" s="8"/>
      <c r="F884" s="8"/>
      <c r="G884" s="8"/>
    </row>
    <row r="885" spans="2:10" ht="16.5" customHeight="1">
      <c r="C885" s="307" t="s">
        <v>71</v>
      </c>
      <c r="D885" s="307"/>
      <c r="E885" s="307"/>
      <c r="F885" s="254" t="s">
        <v>67</v>
      </c>
      <c r="G885" s="254"/>
      <c r="H885" s="259" t="s">
        <v>212</v>
      </c>
      <c r="I885" s="259"/>
      <c r="J885" s="259"/>
    </row>
    <row r="886" spans="2:10">
      <c r="C886" s="8"/>
      <c r="D886" s="8"/>
      <c r="E886" s="8"/>
      <c r="F886" s="254" t="s">
        <v>68</v>
      </c>
      <c r="G886" s="254"/>
      <c r="H886" s="254" t="s">
        <v>69</v>
      </c>
      <c r="I886" s="254"/>
      <c r="J886" s="254"/>
    </row>
    <row r="918" spans="2:10">
      <c r="H918" s="13"/>
      <c r="I918" s="255" t="s">
        <v>126</v>
      </c>
      <c r="J918" s="255"/>
    </row>
    <row r="919" spans="2:10">
      <c r="F919" s="51"/>
      <c r="G919" s="51"/>
      <c r="H919" s="51"/>
    </row>
    <row r="920" spans="2:10">
      <c r="B920" s="256" t="s">
        <v>120</v>
      </c>
      <c r="C920" s="256"/>
      <c r="D920" s="256"/>
      <c r="E920" s="256"/>
      <c r="F920" s="256"/>
      <c r="G920" s="256"/>
      <c r="H920" s="256"/>
      <c r="I920" s="256"/>
    </row>
    <row r="921" spans="2:10">
      <c r="B921" s="256" t="s">
        <v>127</v>
      </c>
      <c r="C921" s="256"/>
      <c r="D921" s="256"/>
      <c r="E921" s="256"/>
      <c r="F921" s="256"/>
      <c r="G921" s="256"/>
      <c r="H921" s="256"/>
      <c r="I921" s="256"/>
    </row>
    <row r="922" spans="2:10">
      <c r="B922" s="256" t="s">
        <v>311</v>
      </c>
      <c r="C922" s="256"/>
      <c r="D922" s="256"/>
      <c r="E922" s="256"/>
      <c r="F922" s="256"/>
      <c r="G922" s="256"/>
      <c r="H922" s="256"/>
      <c r="I922" s="256"/>
    </row>
    <row r="923" spans="2:10">
      <c r="J923" s="12"/>
    </row>
    <row r="924" spans="2:10">
      <c r="B924" s="261" t="s">
        <v>29</v>
      </c>
      <c r="C924" s="50" t="s">
        <v>30</v>
      </c>
      <c r="D924" s="282" t="s">
        <v>144</v>
      </c>
      <c r="E924" s="264"/>
      <c r="F924" s="264"/>
      <c r="G924" s="264"/>
      <c r="H924" s="264"/>
      <c r="I924" s="283"/>
      <c r="J924" s="12"/>
    </row>
    <row r="925" spans="2:10">
      <c r="B925" s="261"/>
      <c r="C925" s="50" t="s">
        <v>31</v>
      </c>
      <c r="D925" s="262">
        <v>104021</v>
      </c>
      <c r="E925" s="262"/>
      <c r="F925" s="262"/>
      <c r="G925" s="262"/>
      <c r="H925" s="262"/>
      <c r="I925" s="262"/>
    </row>
    <row r="926" spans="2:10">
      <c r="B926" s="260"/>
      <c r="C926" s="260"/>
      <c r="D926" s="260"/>
      <c r="E926" s="260"/>
      <c r="F926" s="260"/>
      <c r="G926" s="260"/>
      <c r="H926" s="260"/>
      <c r="I926" s="260"/>
    </row>
    <row r="927" spans="2:10">
      <c r="B927" s="261" t="s">
        <v>32</v>
      </c>
      <c r="C927" s="50" t="s">
        <v>30</v>
      </c>
      <c r="D927" s="282" t="s">
        <v>144</v>
      </c>
      <c r="E927" s="264"/>
      <c r="F927" s="264"/>
      <c r="G927" s="264"/>
      <c r="H927" s="264"/>
      <c r="I927" s="283"/>
    </row>
    <row r="928" spans="2:10">
      <c r="B928" s="261"/>
      <c r="C928" s="50" t="s">
        <v>31</v>
      </c>
      <c r="D928" s="262">
        <v>104021</v>
      </c>
      <c r="E928" s="262"/>
      <c r="F928" s="262"/>
      <c r="G928" s="262"/>
      <c r="H928" s="262"/>
      <c r="I928" s="262"/>
    </row>
    <row r="929" spans="2:9">
      <c r="B929" s="264"/>
      <c r="C929" s="264"/>
      <c r="D929" s="264"/>
      <c r="E929" s="264"/>
      <c r="F929" s="264"/>
      <c r="G929" s="264"/>
      <c r="H929" s="264"/>
      <c r="I929" s="264"/>
    </row>
    <row r="930" spans="2:9">
      <c r="B930" s="261" t="s">
        <v>33</v>
      </c>
      <c r="C930" s="261"/>
      <c r="D930" s="262">
        <v>1006</v>
      </c>
      <c r="E930" s="262"/>
      <c r="F930" s="262"/>
      <c r="G930" s="262"/>
      <c r="H930" s="262"/>
      <c r="I930" s="262"/>
    </row>
    <row r="931" spans="2:9">
      <c r="B931" s="260"/>
      <c r="C931" s="260"/>
      <c r="D931" s="303"/>
      <c r="E931" s="303"/>
      <c r="F931" s="303"/>
      <c r="G931" s="303"/>
      <c r="H931" s="303"/>
    </row>
    <row r="932" spans="2:9">
      <c r="B932" s="261" t="s">
        <v>34</v>
      </c>
      <c r="C932" s="261"/>
      <c r="D932" s="262"/>
      <c r="E932" s="262"/>
      <c r="F932" s="262"/>
      <c r="G932" s="262"/>
      <c r="H932" s="262"/>
      <c r="I932" s="262"/>
    </row>
    <row r="933" spans="2:9">
      <c r="B933" s="264"/>
      <c r="C933" s="264"/>
      <c r="D933" s="264"/>
      <c r="E933" s="264"/>
      <c r="F933" s="264"/>
      <c r="G933" s="264"/>
      <c r="H933" s="264"/>
      <c r="I933" s="264"/>
    </row>
    <row r="934" spans="2:9">
      <c r="B934" s="265" t="s">
        <v>123</v>
      </c>
      <c r="C934" s="50" t="s">
        <v>37</v>
      </c>
      <c r="D934" s="304" t="s">
        <v>142</v>
      </c>
      <c r="E934" s="305"/>
      <c r="F934" s="305"/>
      <c r="G934" s="305"/>
      <c r="H934" s="305"/>
      <c r="I934" s="306"/>
    </row>
    <row r="935" spans="2:9">
      <c r="B935" s="265"/>
      <c r="C935" s="50" t="s">
        <v>38</v>
      </c>
      <c r="D935" s="304" t="s">
        <v>142</v>
      </c>
      <c r="E935" s="305"/>
      <c r="F935" s="305"/>
      <c r="G935" s="305"/>
      <c r="H935" s="305"/>
      <c r="I935" s="306"/>
    </row>
    <row r="936" spans="2:9">
      <c r="B936" s="265"/>
      <c r="C936" s="50" t="s">
        <v>39</v>
      </c>
      <c r="D936" s="262" t="s">
        <v>143</v>
      </c>
      <c r="E936" s="262"/>
      <c r="F936" s="262"/>
      <c r="G936" s="262"/>
      <c r="H936" s="262"/>
      <c r="I936" s="262"/>
    </row>
    <row r="937" spans="2:9">
      <c r="B937" s="260"/>
      <c r="C937" s="260"/>
      <c r="D937" s="303"/>
      <c r="E937" s="303"/>
      <c r="F937" s="303"/>
      <c r="G937" s="303"/>
      <c r="H937" s="303"/>
    </row>
    <row r="938" spans="2:9" ht="16.5" customHeight="1">
      <c r="B938" s="267" t="s">
        <v>124</v>
      </c>
      <c r="C938" s="50" t="s">
        <v>41</v>
      </c>
      <c r="D938" s="336" t="s">
        <v>198</v>
      </c>
      <c r="E938" s="337"/>
      <c r="F938" s="337"/>
      <c r="G938" s="337"/>
      <c r="H938" s="337"/>
      <c r="I938" s="338"/>
    </row>
    <row r="939" spans="2:9">
      <c r="B939" s="269"/>
      <c r="C939" s="50" t="s">
        <v>42</v>
      </c>
      <c r="D939" s="262">
        <v>1137</v>
      </c>
      <c r="E939" s="262"/>
      <c r="F939" s="262"/>
      <c r="G939" s="262"/>
      <c r="H939" s="262"/>
      <c r="I939" s="262"/>
    </row>
    <row r="940" spans="2:9" ht="27.75" customHeight="1">
      <c r="B940" s="269"/>
      <c r="C940" s="50" t="s">
        <v>43</v>
      </c>
      <c r="D940" s="273" t="s">
        <v>228</v>
      </c>
      <c r="E940" s="274"/>
      <c r="F940" s="274"/>
      <c r="G940" s="274"/>
      <c r="H940" s="274"/>
      <c r="I940" s="275"/>
    </row>
    <row r="941" spans="2:9">
      <c r="B941" s="271"/>
      <c r="C941" s="50" t="s">
        <v>44</v>
      </c>
      <c r="D941" s="262">
        <v>11003</v>
      </c>
      <c r="E941" s="262"/>
      <c r="F941" s="262"/>
      <c r="G941" s="262"/>
      <c r="H941" s="262"/>
      <c r="I941" s="262"/>
    </row>
    <row r="942" spans="2:9">
      <c r="B942" s="260"/>
      <c r="C942" s="260"/>
      <c r="D942" s="303"/>
      <c r="E942" s="303"/>
      <c r="F942" s="303"/>
      <c r="G942" s="303"/>
      <c r="H942" s="303"/>
    </row>
    <row r="943" spans="2:9">
      <c r="B943" s="261" t="s">
        <v>125</v>
      </c>
      <c r="C943" s="261"/>
      <c r="D943" s="262" t="s">
        <v>148</v>
      </c>
      <c r="E943" s="262"/>
      <c r="F943" s="262"/>
      <c r="G943" s="262"/>
      <c r="H943" s="262"/>
      <c r="I943" s="262"/>
    </row>
    <row r="945" spans="2:11" ht="41.25" customHeight="1">
      <c r="B945" s="38"/>
      <c r="C945" s="38"/>
      <c r="D945" s="314" t="s">
        <v>128</v>
      </c>
      <c r="E945" s="315"/>
      <c r="F945" s="314" t="s">
        <v>129</v>
      </c>
      <c r="G945" s="315"/>
      <c r="H945" s="316" t="s">
        <v>130</v>
      </c>
      <c r="I945" s="316" t="s">
        <v>131</v>
      </c>
      <c r="J945" s="316" t="s">
        <v>132</v>
      </c>
    </row>
    <row r="946" spans="2:11" ht="27">
      <c r="B946" s="50" t="s">
        <v>133</v>
      </c>
      <c r="C946" s="53">
        <v>1137</v>
      </c>
      <c r="D946" s="3" t="s">
        <v>2</v>
      </c>
      <c r="E946" s="3" t="s">
        <v>134</v>
      </c>
      <c r="F946" s="3" t="s">
        <v>2</v>
      </c>
      <c r="G946" s="3" t="s">
        <v>134</v>
      </c>
      <c r="H946" s="317"/>
      <c r="I946" s="317"/>
      <c r="J946" s="317"/>
    </row>
    <row r="947" spans="2:11">
      <c r="B947" s="50" t="s">
        <v>135</v>
      </c>
      <c r="C947" s="53">
        <v>11003</v>
      </c>
      <c r="D947" s="3">
        <v>1</v>
      </c>
      <c r="E947" s="3">
        <v>2</v>
      </c>
      <c r="F947" s="3">
        <v>3</v>
      </c>
      <c r="G947" s="3">
        <v>4</v>
      </c>
      <c r="H947" s="3">
        <v>5</v>
      </c>
      <c r="I947" s="3">
        <v>6</v>
      </c>
      <c r="J947" s="3">
        <v>7</v>
      </c>
    </row>
    <row r="948" spans="2:11" ht="33.75" customHeight="1">
      <c r="B948" s="50" t="s">
        <v>136</v>
      </c>
      <c r="C948" s="273" t="s">
        <v>228</v>
      </c>
      <c r="D948" s="274"/>
      <c r="E948" s="274"/>
      <c r="F948" s="274"/>
      <c r="G948" s="274"/>
      <c r="H948" s="274"/>
      <c r="I948" s="274"/>
      <c r="J948" s="275"/>
    </row>
    <row r="949" spans="2:11" ht="60" customHeight="1">
      <c r="B949" s="50" t="s">
        <v>137</v>
      </c>
      <c r="C949" s="52" t="s">
        <v>265</v>
      </c>
      <c r="D949" s="39" t="s">
        <v>28</v>
      </c>
      <c r="E949" s="39" t="s">
        <v>28</v>
      </c>
      <c r="F949" s="39"/>
      <c r="G949" s="11"/>
      <c r="H949" s="39" t="s">
        <v>28</v>
      </c>
      <c r="I949" s="39" t="s">
        <v>28</v>
      </c>
      <c r="J949" s="39" t="s">
        <v>28</v>
      </c>
    </row>
    <row r="950" spans="2:11" ht="27">
      <c r="B950" s="50" t="s">
        <v>138</v>
      </c>
      <c r="C950" s="52" t="s">
        <v>158</v>
      </c>
      <c r="D950" s="39" t="s">
        <v>28</v>
      </c>
      <c r="E950" s="39" t="s">
        <v>28</v>
      </c>
      <c r="F950" s="39" t="s">
        <v>28</v>
      </c>
      <c r="G950" s="39" t="s">
        <v>27</v>
      </c>
      <c r="H950" s="39" t="s">
        <v>28</v>
      </c>
      <c r="I950" s="39" t="s">
        <v>28</v>
      </c>
      <c r="J950" s="39" t="s">
        <v>28</v>
      </c>
    </row>
    <row r="951" spans="2:11" ht="75.75" customHeight="1">
      <c r="B951" s="134" t="s">
        <v>224</v>
      </c>
      <c r="C951" s="52" t="s">
        <v>174</v>
      </c>
      <c r="D951" s="39" t="s">
        <v>28</v>
      </c>
      <c r="E951" s="39" t="s">
        <v>28</v>
      </c>
      <c r="F951" s="39" t="s">
        <v>28</v>
      </c>
      <c r="G951" s="11"/>
      <c r="H951" s="39" t="s">
        <v>28</v>
      </c>
      <c r="I951" s="39" t="s">
        <v>28</v>
      </c>
      <c r="J951" s="39" t="s">
        <v>28</v>
      </c>
    </row>
    <row r="952" spans="2:11">
      <c r="B952" s="318" t="s">
        <v>140</v>
      </c>
      <c r="C952" s="318"/>
      <c r="D952" s="38"/>
      <c r="E952" s="38"/>
      <c r="F952" s="38"/>
      <c r="G952" s="38"/>
      <c r="H952" s="38"/>
      <c r="I952" s="38"/>
      <c r="J952" s="38"/>
    </row>
    <row r="953" spans="2:11" ht="60" customHeight="1">
      <c r="B953" s="326" t="s">
        <v>299</v>
      </c>
      <c r="C953" s="326"/>
      <c r="D953" s="46">
        <v>100</v>
      </c>
      <c r="E953" s="46">
        <f t="shared" ref="E953:E959" si="34">D953</f>
        <v>100</v>
      </c>
      <c r="F953" s="46">
        <v>100</v>
      </c>
      <c r="G953" s="46">
        <f t="shared" ref="G953:G958" si="35">F953</f>
        <v>100</v>
      </c>
      <c r="H953" s="46">
        <v>100</v>
      </c>
      <c r="I953" s="46">
        <f>G953-H953</f>
        <v>0</v>
      </c>
      <c r="J953" s="11"/>
    </row>
    <row r="954" spans="2:11" s="151" customFormat="1" ht="35.25" customHeight="1">
      <c r="B954" s="326" t="s">
        <v>300</v>
      </c>
      <c r="C954" s="326"/>
      <c r="D954" s="46">
        <v>100</v>
      </c>
      <c r="E954" s="46"/>
      <c r="F954" s="46">
        <v>100</v>
      </c>
      <c r="G954" s="46"/>
      <c r="H954" s="46"/>
      <c r="I954" s="46">
        <f>G954-H954</f>
        <v>0</v>
      </c>
      <c r="J954" s="11"/>
    </row>
    <row r="955" spans="2:11" ht="72" customHeight="1">
      <c r="B955" s="326" t="s">
        <v>301</v>
      </c>
      <c r="C955" s="326"/>
      <c r="D955" s="46">
        <v>3</v>
      </c>
      <c r="E955" s="46">
        <v>2</v>
      </c>
      <c r="F955" s="46">
        <v>3</v>
      </c>
      <c r="G955" s="46">
        <v>2</v>
      </c>
      <c r="H955" s="46">
        <v>2</v>
      </c>
      <c r="I955" s="46">
        <f t="shared" ref="I955:I959" si="36">G955-H955</f>
        <v>0</v>
      </c>
      <c r="J955" s="11"/>
    </row>
    <row r="956" spans="2:11" ht="30.75" customHeight="1">
      <c r="B956" s="326" t="s">
        <v>188</v>
      </c>
      <c r="C956" s="326"/>
      <c r="D956" s="46">
        <v>100</v>
      </c>
      <c r="E956" s="46">
        <f t="shared" si="34"/>
        <v>100</v>
      </c>
      <c r="F956" s="46">
        <v>100</v>
      </c>
      <c r="G956" s="46">
        <f t="shared" si="35"/>
        <v>100</v>
      </c>
      <c r="H956" s="46">
        <v>100</v>
      </c>
      <c r="I956" s="46">
        <f t="shared" si="36"/>
        <v>0</v>
      </c>
      <c r="J956" s="11"/>
    </row>
    <row r="957" spans="2:11" s="151" customFormat="1" ht="30.75" customHeight="1">
      <c r="B957" s="326" t="s">
        <v>302</v>
      </c>
      <c r="C957" s="326"/>
      <c r="D957" s="46">
        <v>100</v>
      </c>
      <c r="E957" s="46"/>
      <c r="F957" s="46">
        <v>100</v>
      </c>
      <c r="G957" s="46"/>
      <c r="H957" s="46"/>
      <c r="I957" s="46">
        <f t="shared" si="36"/>
        <v>0</v>
      </c>
      <c r="J957" s="11"/>
    </row>
    <row r="958" spans="2:11" ht="29.25" customHeight="1">
      <c r="B958" s="326" t="s">
        <v>189</v>
      </c>
      <c r="C958" s="326"/>
      <c r="D958" s="46">
        <v>3</v>
      </c>
      <c r="E958" s="46">
        <f t="shared" si="34"/>
        <v>3</v>
      </c>
      <c r="F958" s="46">
        <v>3</v>
      </c>
      <c r="G958" s="46">
        <f t="shared" si="35"/>
        <v>3</v>
      </c>
      <c r="H958" s="46">
        <v>3</v>
      </c>
      <c r="I958" s="46">
        <f t="shared" si="36"/>
        <v>0</v>
      </c>
      <c r="J958" s="11"/>
    </row>
    <row r="959" spans="2:11" ht="30" customHeight="1">
      <c r="B959" s="326" t="s">
        <v>190</v>
      </c>
      <c r="C959" s="326"/>
      <c r="D959" s="46">
        <v>100</v>
      </c>
      <c r="E959" s="46">
        <f t="shared" si="34"/>
        <v>100</v>
      </c>
      <c r="F959" s="46">
        <v>100</v>
      </c>
      <c r="G959" s="46">
        <f>F959</f>
        <v>100</v>
      </c>
      <c r="H959" s="46">
        <v>100</v>
      </c>
      <c r="I959" s="46">
        <f t="shared" si="36"/>
        <v>0</v>
      </c>
      <c r="J959" s="11"/>
    </row>
    <row r="960" spans="2:11" s="135" customFormat="1" ht="84" customHeight="1">
      <c r="B960" s="339" t="s">
        <v>141</v>
      </c>
      <c r="C960" s="339"/>
      <c r="D960" s="182">
        <v>107400</v>
      </c>
      <c r="E960" s="182">
        <v>99600</v>
      </c>
      <c r="F960" s="182">
        <v>107400</v>
      </c>
      <c r="G960" s="182">
        <v>99600</v>
      </c>
      <c r="H960" s="182">
        <v>99600</v>
      </c>
      <c r="I960" s="182">
        <f>G960-H960</f>
        <v>0</v>
      </c>
      <c r="J960" s="74"/>
      <c r="K960" s="158"/>
    </row>
    <row r="962" spans="2:10" s="151" customFormat="1"/>
    <row r="963" spans="2:10" s="151" customFormat="1"/>
    <row r="964" spans="2:10" ht="16.5" customHeight="1">
      <c r="B964" s="153" t="s">
        <v>313</v>
      </c>
      <c r="C964" s="307" t="s">
        <v>66</v>
      </c>
      <c r="D964" s="307"/>
      <c r="E964" s="307"/>
      <c r="F964" s="254" t="s">
        <v>67</v>
      </c>
      <c r="G964" s="254"/>
      <c r="H964" s="259" t="s">
        <v>308</v>
      </c>
      <c r="I964" s="259"/>
      <c r="J964" s="259"/>
    </row>
    <row r="965" spans="2:10">
      <c r="C965" s="8"/>
      <c r="D965" s="8"/>
      <c r="E965" s="1"/>
      <c r="F965" s="254" t="s">
        <v>68</v>
      </c>
      <c r="G965" s="254"/>
      <c r="H965" s="254" t="s">
        <v>69</v>
      </c>
      <c r="I965" s="254"/>
      <c r="J965" s="254"/>
    </row>
    <row r="966" spans="2:10">
      <c r="B966" s="49" t="s">
        <v>70</v>
      </c>
      <c r="D966" s="8"/>
      <c r="E966" s="8"/>
      <c r="F966" s="8"/>
      <c r="G966" s="8"/>
    </row>
    <row r="967" spans="2:10" ht="16.5" customHeight="1">
      <c r="C967" s="307" t="s">
        <v>71</v>
      </c>
      <c r="D967" s="307"/>
      <c r="E967" s="307"/>
      <c r="F967" s="254" t="s">
        <v>67</v>
      </c>
      <c r="G967" s="254"/>
      <c r="H967" s="259" t="s">
        <v>212</v>
      </c>
      <c r="I967" s="259"/>
      <c r="J967" s="259"/>
    </row>
    <row r="968" spans="2:10">
      <c r="C968" s="8"/>
      <c r="D968" s="8"/>
      <c r="E968" s="8"/>
      <c r="F968" s="254" t="s">
        <v>68</v>
      </c>
      <c r="G968" s="254"/>
      <c r="H968" s="254" t="s">
        <v>69</v>
      </c>
      <c r="I968" s="254"/>
      <c r="J968" s="254"/>
    </row>
    <row r="976" spans="2:10" s="151" customFormat="1"/>
    <row r="977" s="151" customFormat="1"/>
    <row r="978" s="151" customFormat="1"/>
    <row r="979" s="151" customFormat="1"/>
    <row r="980" s="151" customFormat="1"/>
    <row r="981" s="151" customFormat="1"/>
    <row r="982" s="151" customFormat="1"/>
    <row r="983" s="151" customFormat="1"/>
    <row r="984" s="151" customFormat="1"/>
    <row r="985" s="151" customFormat="1"/>
    <row r="986" s="151" customFormat="1"/>
    <row r="987" s="151" customFormat="1"/>
    <row r="988" s="151" customFormat="1"/>
    <row r="989" s="151" customFormat="1"/>
    <row r="990" s="151" customFormat="1"/>
    <row r="991" s="151" customFormat="1"/>
    <row r="992" s="151" customFormat="1"/>
    <row r="993" spans="2:10" s="151" customFormat="1"/>
    <row r="994" spans="2:10" s="151" customFormat="1"/>
    <row r="995" spans="2:10" s="151" customFormat="1"/>
    <row r="996" spans="2:10" s="151" customFormat="1"/>
    <row r="997" spans="2:10" s="151" customFormat="1"/>
    <row r="998" spans="2:10" s="151" customFormat="1"/>
    <row r="999" spans="2:10" s="151" customFormat="1"/>
    <row r="1000" spans="2:10" s="151" customFormat="1"/>
    <row r="1001" spans="2:10" s="151" customFormat="1"/>
    <row r="1002" spans="2:10" s="151" customFormat="1"/>
    <row r="1003" spans="2:10" s="151" customFormat="1"/>
    <row r="1004" spans="2:10">
      <c r="H1004" s="13"/>
      <c r="I1004" s="255" t="s">
        <v>126</v>
      </c>
      <c r="J1004" s="255"/>
    </row>
    <row r="1005" spans="2:10">
      <c r="F1005" s="77"/>
      <c r="G1005" s="77"/>
      <c r="H1005" s="77"/>
    </row>
    <row r="1006" spans="2:10">
      <c r="B1006" s="256" t="s">
        <v>120</v>
      </c>
      <c r="C1006" s="256"/>
      <c r="D1006" s="256"/>
      <c r="E1006" s="256"/>
      <c r="F1006" s="256"/>
      <c r="G1006" s="256"/>
      <c r="H1006" s="256"/>
      <c r="I1006" s="256"/>
    </row>
    <row r="1007" spans="2:10">
      <c r="B1007" s="256" t="s">
        <v>127</v>
      </c>
      <c r="C1007" s="256"/>
      <c r="D1007" s="256"/>
      <c r="E1007" s="256"/>
      <c r="F1007" s="256"/>
      <c r="G1007" s="256"/>
      <c r="H1007" s="256"/>
      <c r="I1007" s="256"/>
    </row>
    <row r="1008" spans="2:10">
      <c r="B1008" s="256" t="s">
        <v>311</v>
      </c>
      <c r="C1008" s="256"/>
      <c r="D1008" s="256"/>
      <c r="E1008" s="256"/>
      <c r="F1008" s="256"/>
      <c r="G1008" s="256"/>
      <c r="H1008" s="256"/>
      <c r="I1008" s="256"/>
    </row>
    <row r="1009" spans="2:10">
      <c r="J1009" s="12"/>
    </row>
    <row r="1010" spans="2:10" ht="21" customHeight="1">
      <c r="B1010" s="261" t="s">
        <v>29</v>
      </c>
      <c r="C1010" s="76" t="s">
        <v>30</v>
      </c>
      <c r="D1010" s="282" t="s">
        <v>144</v>
      </c>
      <c r="E1010" s="264"/>
      <c r="F1010" s="264"/>
      <c r="G1010" s="264"/>
      <c r="H1010" s="264"/>
      <c r="I1010" s="283"/>
      <c r="J1010" s="12"/>
    </row>
    <row r="1011" spans="2:10">
      <c r="B1011" s="261"/>
      <c r="C1011" s="76" t="s">
        <v>31</v>
      </c>
      <c r="D1011" s="262">
        <v>104021</v>
      </c>
      <c r="E1011" s="262"/>
      <c r="F1011" s="262"/>
      <c r="G1011" s="262"/>
      <c r="H1011" s="262"/>
      <c r="I1011" s="262"/>
    </row>
    <row r="1012" spans="2:10">
      <c r="B1012" s="260"/>
      <c r="C1012" s="260"/>
      <c r="D1012" s="260"/>
      <c r="E1012" s="260"/>
      <c r="F1012" s="260"/>
      <c r="G1012" s="260"/>
      <c r="H1012" s="260"/>
      <c r="I1012" s="260"/>
    </row>
    <row r="1013" spans="2:10" ht="21" customHeight="1">
      <c r="B1013" s="261" t="s">
        <v>32</v>
      </c>
      <c r="C1013" s="76" t="s">
        <v>30</v>
      </c>
      <c r="D1013" s="282" t="s">
        <v>144</v>
      </c>
      <c r="E1013" s="264"/>
      <c r="F1013" s="264"/>
      <c r="G1013" s="264"/>
      <c r="H1013" s="264"/>
      <c r="I1013" s="283"/>
    </row>
    <row r="1014" spans="2:10">
      <c r="B1014" s="261"/>
      <c r="C1014" s="76" t="s">
        <v>31</v>
      </c>
      <c r="D1014" s="262">
        <v>104021</v>
      </c>
      <c r="E1014" s="262"/>
      <c r="F1014" s="262"/>
      <c r="G1014" s="262"/>
      <c r="H1014" s="262"/>
      <c r="I1014" s="262"/>
    </row>
    <row r="1015" spans="2:10">
      <c r="B1015" s="264"/>
      <c r="C1015" s="264"/>
      <c r="D1015" s="264"/>
      <c r="E1015" s="264"/>
      <c r="F1015" s="264"/>
      <c r="G1015" s="264"/>
      <c r="H1015" s="264"/>
      <c r="I1015" s="264"/>
    </row>
    <row r="1016" spans="2:10" ht="20.25" customHeight="1">
      <c r="B1016" s="261" t="s">
        <v>33</v>
      </c>
      <c r="C1016" s="261"/>
      <c r="D1016" s="282" t="s">
        <v>144</v>
      </c>
      <c r="E1016" s="264"/>
      <c r="F1016" s="264"/>
      <c r="G1016" s="264"/>
      <c r="H1016" s="264"/>
      <c r="I1016" s="283"/>
    </row>
    <row r="1017" spans="2:10">
      <c r="B1017" s="260"/>
      <c r="C1017" s="260"/>
      <c r="D1017" s="303"/>
      <c r="E1017" s="303"/>
      <c r="F1017" s="303"/>
      <c r="G1017" s="303"/>
      <c r="H1017" s="303"/>
    </row>
    <row r="1018" spans="2:10">
      <c r="B1018" s="261" t="s">
        <v>34</v>
      </c>
      <c r="C1018" s="261"/>
      <c r="D1018" s="262">
        <v>1006</v>
      </c>
      <c r="E1018" s="262"/>
      <c r="F1018" s="262"/>
      <c r="G1018" s="262"/>
      <c r="H1018" s="262"/>
      <c r="I1018" s="262"/>
    </row>
    <row r="1019" spans="2:10">
      <c r="B1019" s="264"/>
      <c r="C1019" s="264"/>
      <c r="D1019" s="264"/>
      <c r="E1019" s="264"/>
      <c r="F1019" s="264"/>
      <c r="G1019" s="264"/>
      <c r="H1019" s="264"/>
      <c r="I1019" s="264"/>
    </row>
    <row r="1020" spans="2:10">
      <c r="B1020" s="265" t="s">
        <v>123</v>
      </c>
      <c r="C1020" s="76" t="s">
        <v>37</v>
      </c>
      <c r="D1020" s="293" t="s">
        <v>157</v>
      </c>
      <c r="E1020" s="294"/>
      <c r="F1020" s="294"/>
      <c r="G1020" s="294"/>
      <c r="H1020" s="294"/>
      <c r="I1020" s="295"/>
    </row>
    <row r="1021" spans="2:10">
      <c r="B1021" s="265"/>
      <c r="C1021" s="76" t="s">
        <v>38</v>
      </c>
      <c r="D1021" s="293" t="s">
        <v>149</v>
      </c>
      <c r="E1021" s="294"/>
      <c r="F1021" s="294"/>
      <c r="G1021" s="294"/>
      <c r="H1021" s="294"/>
      <c r="I1021" s="295"/>
    </row>
    <row r="1022" spans="2:10">
      <c r="B1022" s="265"/>
      <c r="C1022" s="76" t="s">
        <v>39</v>
      </c>
      <c r="D1022" s="293" t="s">
        <v>142</v>
      </c>
      <c r="E1022" s="294"/>
      <c r="F1022" s="294"/>
      <c r="G1022" s="294"/>
      <c r="H1022" s="294"/>
      <c r="I1022" s="295"/>
    </row>
    <row r="1023" spans="2:10">
      <c r="B1023" s="260"/>
      <c r="C1023" s="260"/>
      <c r="D1023" s="303"/>
      <c r="E1023" s="303"/>
      <c r="F1023" s="303"/>
      <c r="G1023" s="303"/>
      <c r="H1023" s="303"/>
    </row>
    <row r="1024" spans="2:10" ht="30" customHeight="1">
      <c r="B1024" s="267" t="s">
        <v>124</v>
      </c>
      <c r="C1024" s="76" t="s">
        <v>41</v>
      </c>
      <c r="D1024" s="273" t="s">
        <v>145</v>
      </c>
      <c r="E1024" s="274"/>
      <c r="F1024" s="274"/>
      <c r="G1024" s="274"/>
      <c r="H1024" s="274"/>
      <c r="I1024" s="275"/>
    </row>
    <row r="1025" spans="2:10">
      <c r="B1025" s="269"/>
      <c r="C1025" s="76" t="s">
        <v>42</v>
      </c>
      <c r="D1025" s="262">
        <v>1108</v>
      </c>
      <c r="E1025" s="262"/>
      <c r="F1025" s="262"/>
      <c r="G1025" s="262"/>
      <c r="H1025" s="262"/>
      <c r="I1025" s="262"/>
    </row>
    <row r="1026" spans="2:10" ht="39.75" customHeight="1">
      <c r="B1026" s="269"/>
      <c r="C1026" s="76" t="s">
        <v>43</v>
      </c>
      <c r="D1026" s="273" t="s">
        <v>200</v>
      </c>
      <c r="E1026" s="274"/>
      <c r="F1026" s="274"/>
      <c r="G1026" s="274"/>
      <c r="H1026" s="274"/>
      <c r="I1026" s="275"/>
    </row>
    <row r="1027" spans="2:10">
      <c r="B1027" s="271"/>
      <c r="C1027" s="76" t="s">
        <v>44</v>
      </c>
      <c r="D1027" s="262">
        <v>11005</v>
      </c>
      <c r="E1027" s="262"/>
      <c r="F1027" s="262"/>
      <c r="G1027" s="262"/>
      <c r="H1027" s="262"/>
      <c r="I1027" s="262"/>
    </row>
    <row r="1028" spans="2:10">
      <c r="B1028" s="260"/>
      <c r="C1028" s="260"/>
      <c r="D1028" s="303"/>
      <c r="E1028" s="303"/>
      <c r="F1028" s="303"/>
      <c r="G1028" s="303"/>
      <c r="H1028" s="303"/>
    </row>
    <row r="1029" spans="2:10">
      <c r="B1029" s="261" t="s">
        <v>125</v>
      </c>
      <c r="C1029" s="261"/>
      <c r="D1029" s="262" t="s">
        <v>148</v>
      </c>
      <c r="E1029" s="262"/>
      <c r="F1029" s="262"/>
      <c r="G1029" s="262"/>
      <c r="H1029" s="262"/>
      <c r="I1029" s="262"/>
    </row>
    <row r="1031" spans="2:10" ht="38.25" customHeight="1">
      <c r="B1031" s="38"/>
      <c r="C1031" s="38"/>
      <c r="D1031" s="314" t="s">
        <v>128</v>
      </c>
      <c r="E1031" s="315"/>
      <c r="F1031" s="314" t="s">
        <v>129</v>
      </c>
      <c r="G1031" s="315"/>
      <c r="H1031" s="316" t="s">
        <v>130</v>
      </c>
      <c r="I1031" s="316" t="s">
        <v>131</v>
      </c>
      <c r="J1031" s="316" t="s">
        <v>132</v>
      </c>
    </row>
    <row r="1032" spans="2:10" ht="61.5" customHeight="1">
      <c r="B1032" s="76" t="s">
        <v>133</v>
      </c>
      <c r="C1032" s="79">
        <v>1108</v>
      </c>
      <c r="D1032" s="3" t="s">
        <v>2</v>
      </c>
      <c r="E1032" s="3" t="s">
        <v>134</v>
      </c>
      <c r="F1032" s="3" t="s">
        <v>2</v>
      </c>
      <c r="G1032" s="3" t="s">
        <v>134</v>
      </c>
      <c r="H1032" s="317"/>
      <c r="I1032" s="317"/>
      <c r="J1032" s="317"/>
    </row>
    <row r="1033" spans="2:10" ht="25.5" customHeight="1">
      <c r="B1033" s="76" t="s">
        <v>135</v>
      </c>
      <c r="C1033" s="79">
        <v>11005</v>
      </c>
      <c r="D1033" s="3">
        <v>1</v>
      </c>
      <c r="E1033" s="3">
        <v>2</v>
      </c>
      <c r="F1033" s="3">
        <v>3</v>
      </c>
      <c r="G1033" s="3">
        <v>4</v>
      </c>
      <c r="H1033" s="3">
        <v>5</v>
      </c>
      <c r="I1033" s="3">
        <v>6</v>
      </c>
      <c r="J1033" s="3">
        <v>7</v>
      </c>
    </row>
    <row r="1034" spans="2:10" ht="48.75" customHeight="1">
      <c r="B1034" s="76" t="s">
        <v>136</v>
      </c>
      <c r="C1034" s="273" t="s">
        <v>200</v>
      </c>
      <c r="D1034" s="274"/>
      <c r="E1034" s="274"/>
      <c r="F1034" s="274"/>
      <c r="G1034" s="274"/>
      <c r="H1034" s="274"/>
      <c r="I1034" s="274"/>
      <c r="J1034" s="275"/>
    </row>
    <row r="1035" spans="2:10" ht="152.25" customHeight="1">
      <c r="B1035" s="76" t="s">
        <v>137</v>
      </c>
      <c r="C1035" s="78" t="s">
        <v>200</v>
      </c>
      <c r="D1035" s="39" t="s">
        <v>28</v>
      </c>
      <c r="E1035" s="39" t="s">
        <v>28</v>
      </c>
      <c r="F1035" s="39" t="s">
        <v>28</v>
      </c>
      <c r="G1035" s="11"/>
      <c r="H1035" s="39" t="s">
        <v>28</v>
      </c>
      <c r="I1035" s="39" t="s">
        <v>28</v>
      </c>
      <c r="J1035" s="39" t="s">
        <v>28</v>
      </c>
    </row>
    <row r="1036" spans="2:10" ht="26.25" customHeight="1">
      <c r="B1036" s="76" t="s">
        <v>138</v>
      </c>
      <c r="C1036" s="78"/>
      <c r="D1036" s="39" t="s">
        <v>28</v>
      </c>
      <c r="E1036" s="39" t="s">
        <v>28</v>
      </c>
      <c r="F1036" s="39" t="s">
        <v>28</v>
      </c>
      <c r="G1036" s="39" t="s">
        <v>27</v>
      </c>
      <c r="H1036" s="39" t="s">
        <v>28</v>
      </c>
      <c r="I1036" s="39" t="s">
        <v>28</v>
      </c>
      <c r="J1036" s="39" t="s">
        <v>28</v>
      </c>
    </row>
    <row r="1037" spans="2:10" ht="39.75" customHeight="1">
      <c r="B1037" s="2" t="s">
        <v>139</v>
      </c>
      <c r="C1037" s="78" t="s">
        <v>172</v>
      </c>
      <c r="D1037" s="39" t="s">
        <v>28</v>
      </c>
      <c r="E1037" s="39" t="s">
        <v>28</v>
      </c>
      <c r="F1037" s="39" t="s">
        <v>28</v>
      </c>
      <c r="G1037" s="11"/>
      <c r="H1037" s="39" t="s">
        <v>28</v>
      </c>
      <c r="I1037" s="39" t="s">
        <v>28</v>
      </c>
      <c r="J1037" s="39" t="s">
        <v>28</v>
      </c>
    </row>
    <row r="1038" spans="2:10" ht="28.5" customHeight="1">
      <c r="B1038" s="318" t="s">
        <v>140</v>
      </c>
      <c r="C1038" s="318"/>
      <c r="D1038" s="38"/>
      <c r="E1038" s="38"/>
      <c r="F1038" s="38"/>
      <c r="G1038" s="38"/>
      <c r="H1038" s="38"/>
      <c r="I1038" s="38"/>
      <c r="J1038" s="38"/>
    </row>
    <row r="1039" spans="2:10" ht="30" customHeight="1">
      <c r="B1039" s="319" t="s">
        <v>141</v>
      </c>
      <c r="C1039" s="319"/>
      <c r="D1039" s="43"/>
      <c r="E1039" s="133">
        <v>23452.400000000001</v>
      </c>
      <c r="F1039" s="43"/>
      <c r="G1039" s="133">
        <v>23452.400000000001</v>
      </c>
      <c r="H1039" s="133">
        <v>23452.35</v>
      </c>
      <c r="I1039" s="43">
        <f>G1039-H1039</f>
        <v>5.0000000002910383E-2</v>
      </c>
      <c r="J1039" s="11"/>
    </row>
    <row r="1040" spans="2:10" s="151" customFormat="1" ht="30" customHeight="1">
      <c r="D1040" s="89"/>
      <c r="E1040" s="197"/>
      <c r="F1040" s="89"/>
      <c r="G1040" s="197"/>
      <c r="H1040" s="197"/>
      <c r="I1040" s="89"/>
      <c r="J1040" s="90"/>
    </row>
    <row r="1043" spans="2:10" ht="16.5" customHeight="1">
      <c r="B1043" s="153" t="s">
        <v>313</v>
      </c>
      <c r="C1043" s="307" t="s">
        <v>66</v>
      </c>
      <c r="D1043" s="307"/>
      <c r="E1043" s="307"/>
      <c r="F1043" s="254" t="s">
        <v>67</v>
      </c>
      <c r="G1043" s="254"/>
      <c r="H1043" s="259" t="s">
        <v>308</v>
      </c>
      <c r="I1043" s="259"/>
      <c r="J1043" s="259"/>
    </row>
    <row r="1044" spans="2:10">
      <c r="C1044" s="8"/>
      <c r="D1044" s="8"/>
      <c r="E1044" s="1"/>
      <c r="F1044" s="254" t="s">
        <v>68</v>
      </c>
      <c r="G1044" s="254"/>
      <c r="H1044" s="254" t="s">
        <v>69</v>
      </c>
      <c r="I1044" s="254"/>
      <c r="J1044" s="254"/>
    </row>
    <row r="1045" spans="2:10">
      <c r="B1045" s="75" t="s">
        <v>70</v>
      </c>
      <c r="D1045" s="8"/>
      <c r="E1045" s="8"/>
      <c r="F1045" s="8"/>
      <c r="G1045" s="8"/>
    </row>
    <row r="1046" spans="2:10" ht="16.5" customHeight="1">
      <c r="C1046" s="307" t="s">
        <v>71</v>
      </c>
      <c r="D1046" s="307"/>
      <c r="E1046" s="307"/>
      <c r="F1046" s="254" t="s">
        <v>67</v>
      </c>
      <c r="G1046" s="254"/>
      <c r="H1046" s="259" t="s">
        <v>212</v>
      </c>
      <c r="I1046" s="259"/>
      <c r="J1046" s="259"/>
    </row>
    <row r="1047" spans="2:10">
      <c r="C1047" s="8"/>
      <c r="D1047" s="8"/>
      <c r="E1047" s="8"/>
      <c r="F1047" s="254" t="s">
        <v>68</v>
      </c>
      <c r="G1047" s="254"/>
      <c r="H1047" s="254" t="s">
        <v>69</v>
      </c>
      <c r="I1047" s="254"/>
      <c r="J1047" s="254"/>
    </row>
    <row r="1048" spans="2:10" s="151" customFormat="1">
      <c r="C1048" s="8"/>
      <c r="D1048" s="8"/>
      <c r="E1048" s="8"/>
      <c r="F1048" s="164"/>
      <c r="G1048" s="164"/>
      <c r="H1048" s="164"/>
      <c r="I1048" s="164"/>
      <c r="J1048" s="164"/>
    </row>
    <row r="1049" spans="2:10" s="151" customFormat="1">
      <c r="C1049" s="8"/>
      <c r="D1049" s="8"/>
      <c r="E1049" s="8"/>
      <c r="F1049" s="164"/>
      <c r="G1049" s="164"/>
      <c r="H1049" s="164"/>
      <c r="I1049" s="164"/>
      <c r="J1049" s="164"/>
    </row>
    <row r="1050" spans="2:10" s="151" customFormat="1">
      <c r="C1050" s="8"/>
      <c r="D1050" s="8"/>
      <c r="E1050" s="8"/>
      <c r="F1050" s="164"/>
      <c r="G1050" s="164"/>
      <c r="H1050" s="164"/>
      <c r="I1050" s="164"/>
      <c r="J1050" s="164"/>
    </row>
    <row r="1051" spans="2:10" s="151" customFormat="1">
      <c r="C1051" s="8"/>
      <c r="D1051" s="8"/>
      <c r="E1051" s="8"/>
      <c r="F1051" s="164"/>
      <c r="G1051" s="164"/>
      <c r="H1051" s="164"/>
      <c r="I1051" s="164"/>
      <c r="J1051" s="164"/>
    </row>
    <row r="1052" spans="2:10" s="151" customFormat="1">
      <c r="C1052" s="8"/>
      <c r="D1052" s="8"/>
      <c r="E1052" s="8"/>
      <c r="F1052" s="164"/>
      <c r="G1052" s="164"/>
      <c r="H1052" s="164"/>
      <c r="I1052" s="164"/>
      <c r="J1052" s="164"/>
    </row>
    <row r="1053" spans="2:10" s="151" customFormat="1">
      <c r="C1053" s="8"/>
      <c r="D1053" s="8"/>
      <c r="E1053" s="8"/>
      <c r="F1053" s="164"/>
      <c r="G1053" s="164"/>
      <c r="H1053" s="164"/>
      <c r="I1053" s="164"/>
      <c r="J1053" s="164"/>
    </row>
    <row r="1054" spans="2:10" s="151" customFormat="1">
      <c r="C1054" s="8"/>
      <c r="D1054" s="8"/>
      <c r="E1054" s="8"/>
      <c r="F1054" s="164"/>
      <c r="G1054" s="164"/>
      <c r="H1054" s="164"/>
      <c r="I1054" s="164"/>
      <c r="J1054" s="164"/>
    </row>
    <row r="1055" spans="2:10" s="151" customFormat="1">
      <c r="C1055" s="8"/>
      <c r="D1055" s="8"/>
      <c r="E1055" s="8"/>
      <c r="F1055" s="164"/>
      <c r="G1055" s="164"/>
      <c r="H1055" s="164"/>
      <c r="I1055" s="164"/>
      <c r="J1055" s="164"/>
    </row>
    <row r="1056" spans="2:10" s="151" customFormat="1">
      <c r="C1056" s="8"/>
      <c r="D1056" s="8"/>
      <c r="E1056" s="8"/>
      <c r="F1056" s="164"/>
      <c r="G1056" s="164"/>
      <c r="H1056" s="164"/>
      <c r="I1056" s="164"/>
      <c r="J1056" s="164"/>
    </row>
    <row r="1057" spans="3:10" s="151" customFormat="1">
      <c r="C1057" s="8"/>
      <c r="D1057" s="8"/>
      <c r="E1057" s="8"/>
      <c r="F1057" s="164"/>
      <c r="G1057" s="164"/>
      <c r="H1057" s="164"/>
      <c r="I1057" s="164"/>
      <c r="J1057" s="164"/>
    </row>
    <row r="1058" spans="3:10" s="151" customFormat="1">
      <c r="C1058" s="8"/>
      <c r="D1058" s="8"/>
      <c r="E1058" s="8"/>
      <c r="F1058" s="164"/>
      <c r="G1058" s="164"/>
      <c r="H1058" s="164"/>
      <c r="I1058" s="164"/>
      <c r="J1058" s="164"/>
    </row>
    <row r="1059" spans="3:10" s="151" customFormat="1">
      <c r="C1059" s="8"/>
      <c r="D1059" s="8"/>
      <c r="E1059" s="8"/>
      <c r="F1059" s="164"/>
      <c r="G1059" s="164"/>
      <c r="H1059" s="164"/>
      <c r="I1059" s="164"/>
      <c r="J1059" s="164"/>
    </row>
    <row r="1060" spans="3:10" s="151" customFormat="1">
      <c r="C1060" s="8"/>
      <c r="D1060" s="8"/>
      <c r="E1060" s="8"/>
      <c r="F1060" s="164"/>
      <c r="G1060" s="164"/>
      <c r="H1060" s="164"/>
      <c r="I1060" s="164"/>
      <c r="J1060" s="164"/>
    </row>
    <row r="1061" spans="3:10" s="151" customFormat="1">
      <c r="C1061" s="8"/>
      <c r="D1061" s="8"/>
      <c r="E1061" s="8"/>
      <c r="F1061" s="164"/>
      <c r="G1061" s="164"/>
      <c r="H1061" s="164"/>
      <c r="I1061" s="164"/>
      <c r="J1061" s="164"/>
    </row>
    <row r="1062" spans="3:10" s="151" customFormat="1">
      <c r="C1062" s="8"/>
      <c r="D1062" s="8"/>
      <c r="E1062" s="8"/>
      <c r="F1062" s="164"/>
      <c r="G1062" s="164"/>
      <c r="H1062" s="164"/>
      <c r="I1062" s="164"/>
      <c r="J1062" s="164"/>
    </row>
    <row r="1063" spans="3:10" s="151" customFormat="1">
      <c r="C1063" s="8"/>
      <c r="D1063" s="8"/>
      <c r="E1063" s="8"/>
      <c r="F1063" s="164"/>
      <c r="G1063" s="164"/>
      <c r="H1063" s="164"/>
      <c r="I1063" s="164"/>
      <c r="J1063" s="164"/>
    </row>
    <row r="1064" spans="3:10" s="151" customFormat="1">
      <c r="C1064" s="8"/>
      <c r="D1064" s="8"/>
      <c r="E1064" s="8"/>
      <c r="F1064" s="164"/>
      <c r="G1064" s="164"/>
      <c r="H1064" s="164"/>
      <c r="I1064" s="164"/>
      <c r="J1064" s="164"/>
    </row>
    <row r="1065" spans="3:10" s="151" customFormat="1">
      <c r="C1065" s="8"/>
      <c r="D1065" s="8"/>
      <c r="E1065" s="8"/>
      <c r="F1065" s="164"/>
      <c r="G1065" s="164"/>
      <c r="H1065" s="164"/>
      <c r="I1065" s="164"/>
      <c r="J1065" s="164"/>
    </row>
    <row r="1066" spans="3:10" s="151" customFormat="1">
      <c r="C1066" s="8"/>
      <c r="D1066" s="8"/>
      <c r="E1066" s="8"/>
      <c r="F1066" s="164"/>
      <c r="G1066" s="164"/>
      <c r="H1066" s="164"/>
      <c r="I1066" s="164"/>
      <c r="J1066" s="164"/>
    </row>
    <row r="1067" spans="3:10" s="151" customFormat="1">
      <c r="C1067" s="8"/>
      <c r="D1067" s="8"/>
      <c r="E1067" s="8"/>
      <c r="F1067" s="164"/>
      <c r="G1067" s="164"/>
      <c r="H1067" s="164"/>
      <c r="I1067" s="164"/>
      <c r="J1067" s="164"/>
    </row>
    <row r="1068" spans="3:10" s="151" customFormat="1">
      <c r="C1068" s="8"/>
      <c r="D1068" s="8"/>
      <c r="E1068" s="8"/>
      <c r="F1068" s="164"/>
      <c r="G1068" s="164"/>
      <c r="H1068" s="164"/>
      <c r="I1068" s="164"/>
      <c r="J1068" s="164"/>
    </row>
    <row r="1069" spans="3:10" s="151" customFormat="1">
      <c r="C1069" s="8"/>
      <c r="D1069" s="8"/>
      <c r="E1069" s="8"/>
      <c r="F1069" s="164"/>
      <c r="G1069" s="164"/>
      <c r="H1069" s="164"/>
      <c r="I1069" s="164"/>
      <c r="J1069" s="164"/>
    </row>
    <row r="1070" spans="3:10" s="151" customFormat="1">
      <c r="C1070" s="8"/>
      <c r="D1070" s="8"/>
      <c r="E1070" s="8"/>
      <c r="F1070" s="164"/>
      <c r="G1070" s="164"/>
      <c r="H1070" s="164"/>
      <c r="I1070" s="164"/>
      <c r="J1070" s="164"/>
    </row>
    <row r="1071" spans="3:10" s="151" customFormat="1">
      <c r="C1071" s="8"/>
      <c r="D1071" s="8"/>
      <c r="E1071" s="8"/>
      <c r="F1071" s="164"/>
      <c r="G1071" s="164"/>
      <c r="H1071" s="164"/>
      <c r="I1071" s="164"/>
      <c r="J1071" s="164"/>
    </row>
    <row r="1072" spans="3:10" s="151" customFormat="1">
      <c r="C1072" s="8"/>
      <c r="D1072" s="8"/>
      <c r="E1072" s="8"/>
      <c r="F1072" s="164"/>
      <c r="G1072" s="164"/>
      <c r="H1072" s="164"/>
      <c r="I1072" s="164"/>
      <c r="J1072" s="164"/>
    </row>
    <row r="1073" spans="3:10" s="151" customFormat="1">
      <c r="C1073" s="8"/>
      <c r="D1073" s="8"/>
      <c r="E1073" s="8"/>
      <c r="F1073" s="164"/>
      <c r="G1073" s="164"/>
      <c r="H1073" s="164"/>
      <c r="I1073" s="164"/>
      <c r="J1073" s="164"/>
    </row>
    <row r="1074" spans="3:10" s="151" customFormat="1">
      <c r="C1074" s="8"/>
      <c r="D1074" s="8"/>
      <c r="E1074" s="8"/>
      <c r="F1074" s="164"/>
      <c r="G1074" s="164"/>
      <c r="H1074" s="164"/>
      <c r="I1074" s="164"/>
      <c r="J1074" s="164"/>
    </row>
    <row r="1075" spans="3:10" s="151" customFormat="1">
      <c r="C1075" s="8"/>
      <c r="D1075" s="8"/>
      <c r="E1075" s="8"/>
      <c r="F1075" s="164"/>
      <c r="G1075" s="164"/>
      <c r="H1075" s="164"/>
      <c r="I1075" s="164"/>
      <c r="J1075" s="164"/>
    </row>
    <row r="1076" spans="3:10" s="151" customFormat="1">
      <c r="C1076" s="8"/>
      <c r="D1076" s="8"/>
      <c r="E1076" s="8"/>
      <c r="F1076" s="164"/>
      <c r="G1076" s="164"/>
      <c r="H1076" s="164"/>
      <c r="I1076" s="164"/>
      <c r="J1076" s="164"/>
    </row>
    <row r="1077" spans="3:10" s="151" customFormat="1">
      <c r="C1077" s="8"/>
      <c r="D1077" s="8"/>
      <c r="E1077" s="8"/>
      <c r="F1077" s="164"/>
      <c r="G1077" s="164"/>
      <c r="H1077" s="164"/>
      <c r="I1077" s="164"/>
      <c r="J1077" s="164"/>
    </row>
    <row r="1078" spans="3:10" s="151" customFormat="1">
      <c r="C1078" s="8"/>
      <c r="D1078" s="8"/>
      <c r="E1078" s="8"/>
      <c r="F1078" s="164"/>
      <c r="G1078" s="164"/>
      <c r="H1078" s="164"/>
      <c r="I1078" s="164"/>
      <c r="J1078" s="164"/>
    </row>
    <row r="1079" spans="3:10" s="151" customFormat="1">
      <c r="C1079" s="8"/>
      <c r="D1079" s="8"/>
      <c r="E1079" s="8"/>
      <c r="F1079" s="164"/>
      <c r="G1079" s="164"/>
      <c r="H1079" s="164"/>
      <c r="I1079" s="164"/>
      <c r="J1079" s="164"/>
    </row>
    <row r="1080" spans="3:10" s="151" customFormat="1">
      <c r="C1080" s="8"/>
      <c r="D1080" s="8"/>
      <c r="E1080" s="8"/>
      <c r="F1080" s="164"/>
      <c r="G1080" s="164"/>
      <c r="H1080" s="164"/>
      <c r="I1080" s="164"/>
      <c r="J1080" s="164"/>
    </row>
    <row r="1081" spans="3:10" s="151" customFormat="1">
      <c r="C1081" s="8"/>
      <c r="D1081" s="8"/>
      <c r="E1081" s="8"/>
      <c r="F1081" s="164"/>
      <c r="G1081" s="164"/>
      <c r="H1081" s="164"/>
      <c r="I1081" s="164"/>
      <c r="J1081" s="164"/>
    </row>
    <row r="1082" spans="3:10" s="151" customFormat="1">
      <c r="C1082" s="8"/>
      <c r="D1082" s="8"/>
      <c r="E1082" s="8"/>
      <c r="F1082" s="164"/>
      <c r="G1082" s="164"/>
      <c r="H1082" s="164"/>
      <c r="I1082" s="164"/>
      <c r="J1082" s="164"/>
    </row>
    <row r="1083" spans="3:10" s="151" customFormat="1">
      <c r="C1083" s="8"/>
      <c r="D1083" s="8"/>
      <c r="E1083" s="8"/>
      <c r="F1083" s="164"/>
      <c r="G1083" s="164"/>
      <c r="H1083" s="164"/>
      <c r="I1083" s="164"/>
      <c r="J1083" s="164"/>
    </row>
    <row r="1084" spans="3:10" s="151" customFormat="1">
      <c r="C1084" s="8"/>
      <c r="D1084" s="8"/>
      <c r="E1084" s="8"/>
      <c r="F1084" s="164"/>
      <c r="G1084" s="164"/>
      <c r="H1084" s="164"/>
      <c r="I1084" s="164"/>
      <c r="J1084" s="164"/>
    </row>
    <row r="1085" spans="3:10" s="151" customFormat="1">
      <c r="C1085" s="8"/>
      <c r="D1085" s="8"/>
      <c r="E1085" s="8"/>
      <c r="F1085" s="164"/>
      <c r="G1085" s="164"/>
      <c r="H1085" s="164"/>
      <c r="I1085" s="164"/>
      <c r="J1085" s="164"/>
    </row>
    <row r="1086" spans="3:10" s="151" customFormat="1">
      <c r="C1086" s="8"/>
      <c r="D1086" s="8"/>
      <c r="E1086" s="8"/>
      <c r="F1086" s="164"/>
      <c r="G1086" s="164"/>
      <c r="H1086" s="164"/>
      <c r="I1086" s="164"/>
      <c r="J1086" s="164"/>
    </row>
    <row r="1087" spans="3:10" s="151" customFormat="1">
      <c r="C1087" s="8"/>
      <c r="D1087" s="8"/>
      <c r="E1087" s="8"/>
      <c r="F1087" s="249"/>
      <c r="G1087" s="249"/>
      <c r="H1087" s="249"/>
      <c r="I1087" s="249"/>
      <c r="J1087" s="249"/>
    </row>
    <row r="1088" spans="3:10" s="151" customFormat="1">
      <c r="C1088" s="8"/>
      <c r="D1088" s="8"/>
      <c r="E1088" s="8"/>
      <c r="F1088" s="249"/>
      <c r="G1088" s="249"/>
      <c r="H1088" s="249"/>
      <c r="I1088" s="249"/>
      <c r="J1088" s="249"/>
    </row>
    <row r="1089" spans="2:10" s="151" customFormat="1">
      <c r="C1089" s="8"/>
      <c r="D1089" s="8"/>
      <c r="E1089" s="8"/>
      <c r="F1089" s="249"/>
      <c r="G1089" s="249"/>
      <c r="H1089" s="249"/>
      <c r="I1089" s="249"/>
      <c r="J1089" s="249"/>
    </row>
    <row r="1090" spans="2:10" s="151" customFormat="1">
      <c r="C1090" s="8"/>
      <c r="D1090" s="8"/>
      <c r="E1090" s="8"/>
      <c r="F1090" s="249"/>
      <c r="G1090" s="249"/>
      <c r="H1090" s="249"/>
      <c r="I1090" s="249"/>
      <c r="J1090" s="249"/>
    </row>
    <row r="1091" spans="2:10" s="151" customFormat="1">
      <c r="C1091" s="8"/>
      <c r="D1091" s="8"/>
      <c r="E1091" s="8"/>
      <c r="F1091" s="249"/>
      <c r="G1091" s="249"/>
      <c r="H1091" s="249"/>
      <c r="I1091" s="249"/>
      <c r="J1091" s="249"/>
    </row>
    <row r="1092" spans="2:10" s="151" customFormat="1">
      <c r="C1092" s="8"/>
      <c r="D1092" s="8"/>
      <c r="E1092" s="8"/>
      <c r="F1092" s="249"/>
      <c r="G1092" s="249"/>
      <c r="H1092" s="249"/>
      <c r="I1092" s="249"/>
      <c r="J1092" s="249"/>
    </row>
    <row r="1093" spans="2:10">
      <c r="H1093" s="13"/>
      <c r="I1093" s="255" t="s">
        <v>126</v>
      </c>
      <c r="J1093" s="255"/>
    </row>
    <row r="1094" spans="2:10">
      <c r="F1094" s="108"/>
      <c r="G1094" s="108"/>
      <c r="H1094" s="108"/>
    </row>
    <row r="1095" spans="2:10" ht="21" customHeight="1">
      <c r="B1095" s="256" t="s">
        <v>120</v>
      </c>
      <c r="C1095" s="256"/>
      <c r="D1095" s="256"/>
      <c r="E1095" s="256"/>
      <c r="F1095" s="256"/>
      <c r="G1095" s="256"/>
      <c r="H1095" s="256"/>
      <c r="I1095" s="256"/>
    </row>
    <row r="1096" spans="2:10" ht="23.25" customHeight="1">
      <c r="B1096" s="256" t="s">
        <v>127</v>
      </c>
      <c r="C1096" s="256"/>
      <c r="D1096" s="256"/>
      <c r="E1096" s="256"/>
      <c r="F1096" s="256"/>
      <c r="G1096" s="256"/>
      <c r="H1096" s="256"/>
      <c r="I1096" s="256"/>
    </row>
    <row r="1097" spans="2:10" ht="21" customHeight="1">
      <c r="B1097" s="256" t="s">
        <v>311</v>
      </c>
      <c r="C1097" s="256"/>
      <c r="D1097" s="256"/>
      <c r="E1097" s="256"/>
      <c r="F1097" s="256"/>
      <c r="G1097" s="256"/>
      <c r="H1097" s="256"/>
      <c r="I1097" s="256"/>
    </row>
    <row r="1098" spans="2:10" ht="20.25" customHeight="1">
      <c r="B1098" s="109"/>
      <c r="C1098" s="109"/>
      <c r="D1098" s="109"/>
      <c r="E1098" s="109"/>
      <c r="F1098" s="109"/>
      <c r="G1098" s="109"/>
      <c r="H1098" s="109"/>
      <c r="I1098" s="109"/>
    </row>
    <row r="1099" spans="2:10" ht="22.5" customHeight="1">
      <c r="B1099" s="261" t="s">
        <v>29</v>
      </c>
      <c r="C1099" s="107" t="s">
        <v>30</v>
      </c>
      <c r="D1099" s="282" t="s">
        <v>144</v>
      </c>
      <c r="E1099" s="264"/>
      <c r="F1099" s="264"/>
      <c r="G1099" s="264"/>
      <c r="H1099" s="264"/>
      <c r="I1099" s="283"/>
      <c r="J1099" s="12"/>
    </row>
    <row r="1100" spans="2:10" ht="21.75" customHeight="1">
      <c r="B1100" s="261"/>
      <c r="C1100" s="107" t="s">
        <v>31</v>
      </c>
      <c r="D1100" s="262">
        <v>104021</v>
      </c>
      <c r="E1100" s="262"/>
      <c r="F1100" s="262"/>
      <c r="G1100" s="262"/>
      <c r="H1100" s="262"/>
      <c r="I1100" s="262"/>
    </row>
    <row r="1101" spans="2:10">
      <c r="B1101" s="260"/>
      <c r="C1101" s="260"/>
      <c r="D1101" s="260"/>
      <c r="E1101" s="260"/>
      <c r="F1101" s="260"/>
      <c r="G1101" s="260"/>
      <c r="H1101" s="260"/>
      <c r="I1101" s="260"/>
    </row>
    <row r="1102" spans="2:10" ht="19.5" customHeight="1">
      <c r="B1102" s="261" t="s">
        <v>32</v>
      </c>
      <c r="C1102" s="107" t="s">
        <v>30</v>
      </c>
      <c r="D1102" s="282" t="s">
        <v>144</v>
      </c>
      <c r="E1102" s="264"/>
      <c r="F1102" s="264"/>
      <c r="G1102" s="264"/>
      <c r="H1102" s="264"/>
      <c r="I1102" s="283"/>
    </row>
    <row r="1103" spans="2:10" ht="18.75" customHeight="1">
      <c r="B1103" s="261"/>
      <c r="C1103" s="107" t="s">
        <v>31</v>
      </c>
      <c r="D1103" s="262">
        <v>104021</v>
      </c>
      <c r="E1103" s="262"/>
      <c r="F1103" s="262"/>
      <c r="G1103" s="262"/>
      <c r="H1103" s="262"/>
      <c r="I1103" s="262"/>
    </row>
    <row r="1104" spans="2:10">
      <c r="B1104" s="264"/>
      <c r="C1104" s="264"/>
      <c r="D1104" s="264"/>
      <c r="E1104" s="264"/>
      <c r="F1104" s="264"/>
      <c r="G1104" s="264"/>
      <c r="H1104" s="264"/>
      <c r="I1104" s="264"/>
    </row>
    <row r="1105" spans="2:10" ht="18.75" customHeight="1">
      <c r="B1105" s="261" t="s">
        <v>33</v>
      </c>
      <c r="C1105" s="261"/>
      <c r="D1105" s="282" t="s">
        <v>144</v>
      </c>
      <c r="E1105" s="264"/>
      <c r="F1105" s="264"/>
      <c r="G1105" s="264"/>
      <c r="H1105" s="264"/>
      <c r="I1105" s="283"/>
    </row>
    <row r="1106" spans="2:10">
      <c r="B1106" s="260"/>
      <c r="C1106" s="260"/>
      <c r="D1106" s="303"/>
      <c r="E1106" s="303"/>
      <c r="F1106" s="303"/>
      <c r="G1106" s="303"/>
      <c r="H1106" s="303"/>
    </row>
    <row r="1107" spans="2:10">
      <c r="B1107" s="261" t="s">
        <v>34</v>
      </c>
      <c r="C1107" s="261"/>
      <c r="D1107" s="262">
        <v>1006</v>
      </c>
      <c r="E1107" s="262"/>
      <c r="F1107" s="262"/>
      <c r="G1107" s="262"/>
      <c r="H1107" s="262"/>
      <c r="I1107" s="262"/>
    </row>
    <row r="1108" spans="2:10">
      <c r="B1108" s="264"/>
      <c r="C1108" s="264"/>
      <c r="D1108" s="264"/>
      <c r="E1108" s="264"/>
      <c r="F1108" s="264"/>
      <c r="G1108" s="264"/>
      <c r="H1108" s="264"/>
      <c r="I1108" s="264"/>
    </row>
    <row r="1109" spans="2:10">
      <c r="B1109" s="265" t="s">
        <v>123</v>
      </c>
      <c r="C1109" s="107" t="s">
        <v>37</v>
      </c>
      <c r="D1109" s="304" t="s">
        <v>142</v>
      </c>
      <c r="E1109" s="305"/>
      <c r="F1109" s="305"/>
      <c r="G1109" s="305"/>
      <c r="H1109" s="305"/>
      <c r="I1109" s="306"/>
    </row>
    <row r="1110" spans="2:10">
      <c r="B1110" s="265"/>
      <c r="C1110" s="107" t="s">
        <v>38</v>
      </c>
      <c r="D1110" s="304" t="s">
        <v>142</v>
      </c>
      <c r="E1110" s="305"/>
      <c r="F1110" s="305"/>
      <c r="G1110" s="305"/>
      <c r="H1110" s="305"/>
      <c r="I1110" s="306"/>
    </row>
    <row r="1111" spans="2:10">
      <c r="B1111" s="265"/>
      <c r="C1111" s="107" t="s">
        <v>39</v>
      </c>
      <c r="D1111" s="262" t="s">
        <v>143</v>
      </c>
      <c r="E1111" s="262"/>
      <c r="F1111" s="262"/>
      <c r="G1111" s="262"/>
      <c r="H1111" s="262"/>
      <c r="I1111" s="262"/>
    </row>
    <row r="1112" spans="2:10">
      <c r="B1112" s="260"/>
      <c r="C1112" s="260"/>
      <c r="D1112" s="303"/>
      <c r="E1112" s="303"/>
      <c r="F1112" s="303"/>
      <c r="G1112" s="303"/>
      <c r="H1112" s="303"/>
    </row>
    <row r="1113" spans="2:10" ht="32.25" customHeight="1">
      <c r="B1113" s="267" t="s">
        <v>124</v>
      </c>
      <c r="C1113" s="107" t="s">
        <v>41</v>
      </c>
      <c r="D1113" s="273" t="s">
        <v>145</v>
      </c>
      <c r="E1113" s="274"/>
      <c r="F1113" s="274"/>
      <c r="G1113" s="274"/>
      <c r="H1113" s="274"/>
      <c r="I1113" s="275"/>
    </row>
    <row r="1114" spans="2:10">
      <c r="B1114" s="269"/>
      <c r="C1114" s="107" t="s">
        <v>42</v>
      </c>
      <c r="D1114" s="262">
        <v>1108</v>
      </c>
      <c r="E1114" s="262"/>
      <c r="F1114" s="262"/>
      <c r="G1114" s="262"/>
      <c r="H1114" s="262"/>
      <c r="I1114" s="262"/>
    </row>
    <row r="1115" spans="2:10" ht="22.5" customHeight="1">
      <c r="B1115" s="269"/>
      <c r="C1115" s="107" t="s">
        <v>43</v>
      </c>
      <c r="D1115" s="273" t="s">
        <v>206</v>
      </c>
      <c r="E1115" s="274"/>
      <c r="F1115" s="274"/>
      <c r="G1115" s="274"/>
      <c r="H1115" s="274"/>
      <c r="I1115" s="275"/>
    </row>
    <row r="1116" spans="2:10">
      <c r="B1116" s="271"/>
      <c r="C1116" s="107" t="s">
        <v>44</v>
      </c>
      <c r="D1116" s="262">
        <v>11006</v>
      </c>
      <c r="E1116" s="262"/>
      <c r="F1116" s="262"/>
      <c r="G1116" s="262"/>
      <c r="H1116" s="262"/>
      <c r="I1116" s="262"/>
    </row>
    <row r="1117" spans="2:10">
      <c r="B1117" s="260"/>
      <c r="C1117" s="260"/>
      <c r="D1117" s="303"/>
      <c r="E1117" s="303"/>
      <c r="F1117" s="303"/>
      <c r="G1117" s="303"/>
      <c r="H1117" s="303"/>
    </row>
    <row r="1118" spans="2:10" ht="22.5" customHeight="1">
      <c r="B1118" s="261" t="s">
        <v>125</v>
      </c>
      <c r="C1118" s="261"/>
      <c r="D1118" s="262" t="s">
        <v>148</v>
      </c>
      <c r="E1118" s="262"/>
      <c r="F1118" s="262"/>
      <c r="G1118" s="262"/>
      <c r="H1118" s="262"/>
      <c r="I1118" s="262"/>
    </row>
    <row r="1119" spans="2:10" ht="22.5" customHeight="1"/>
    <row r="1120" spans="2:10" ht="96.75" customHeight="1">
      <c r="B1120" s="38"/>
      <c r="C1120" s="38"/>
      <c r="D1120" s="314" t="s">
        <v>128</v>
      </c>
      <c r="E1120" s="315"/>
      <c r="F1120" s="314" t="s">
        <v>129</v>
      </c>
      <c r="G1120" s="315"/>
      <c r="H1120" s="316" t="s">
        <v>130</v>
      </c>
      <c r="I1120" s="316" t="s">
        <v>131</v>
      </c>
      <c r="J1120" s="316" t="s">
        <v>132</v>
      </c>
    </row>
    <row r="1121" spans="2:10" ht="45.75" customHeight="1">
      <c r="B1121" s="107" t="s">
        <v>133</v>
      </c>
      <c r="C1121" s="111">
        <v>1108</v>
      </c>
      <c r="D1121" s="3" t="s">
        <v>2</v>
      </c>
      <c r="E1121" s="3" t="s">
        <v>134</v>
      </c>
      <c r="F1121" s="3" t="s">
        <v>2</v>
      </c>
      <c r="G1121" s="3" t="s">
        <v>134</v>
      </c>
      <c r="H1121" s="317"/>
      <c r="I1121" s="317"/>
      <c r="J1121" s="317"/>
    </row>
    <row r="1122" spans="2:10" ht="22.5" customHeight="1">
      <c r="B1122" s="107" t="s">
        <v>135</v>
      </c>
      <c r="C1122" s="111">
        <v>11004</v>
      </c>
      <c r="D1122" s="3">
        <v>1</v>
      </c>
      <c r="E1122" s="3">
        <v>2</v>
      </c>
      <c r="F1122" s="3">
        <v>3</v>
      </c>
      <c r="G1122" s="3">
        <v>4</v>
      </c>
      <c r="H1122" s="3">
        <v>5</v>
      </c>
      <c r="I1122" s="3">
        <v>6</v>
      </c>
      <c r="J1122" s="3">
        <v>7</v>
      </c>
    </row>
    <row r="1123" spans="2:10" ht="36" customHeight="1">
      <c r="B1123" s="107" t="s">
        <v>136</v>
      </c>
      <c r="C1123" s="273" t="s">
        <v>206</v>
      </c>
      <c r="D1123" s="274"/>
      <c r="E1123" s="274"/>
      <c r="F1123" s="274"/>
      <c r="G1123" s="274"/>
      <c r="H1123" s="274"/>
      <c r="I1123" s="274"/>
      <c r="J1123" s="275"/>
    </row>
    <row r="1124" spans="2:10" ht="49.5" customHeight="1">
      <c r="B1124" s="107" t="s">
        <v>137</v>
      </c>
      <c r="C1124" s="2" t="s">
        <v>206</v>
      </c>
      <c r="D1124" s="39" t="s">
        <v>28</v>
      </c>
      <c r="E1124" s="39" t="s">
        <v>28</v>
      </c>
      <c r="F1124" s="39" t="s">
        <v>28</v>
      </c>
      <c r="G1124" s="11"/>
      <c r="H1124" s="39" t="s">
        <v>28</v>
      </c>
      <c r="I1124" s="39" t="s">
        <v>28</v>
      </c>
      <c r="J1124" s="39" t="s">
        <v>28</v>
      </c>
    </row>
    <row r="1125" spans="2:10" ht="37.5" customHeight="1">
      <c r="B1125" s="107" t="s">
        <v>138</v>
      </c>
      <c r="C1125" s="110" t="s">
        <v>158</v>
      </c>
      <c r="D1125" s="39" t="s">
        <v>28</v>
      </c>
      <c r="E1125" s="39" t="s">
        <v>28</v>
      </c>
      <c r="F1125" s="39" t="s">
        <v>28</v>
      </c>
      <c r="G1125" s="39" t="s">
        <v>27</v>
      </c>
      <c r="H1125" s="39" t="s">
        <v>28</v>
      </c>
      <c r="I1125" s="39" t="s">
        <v>28</v>
      </c>
      <c r="J1125" s="39" t="s">
        <v>28</v>
      </c>
    </row>
    <row r="1126" spans="2:10" ht="40.5" customHeight="1">
      <c r="B1126" s="2" t="s">
        <v>139</v>
      </c>
      <c r="C1126" s="2" t="s">
        <v>172</v>
      </c>
      <c r="D1126" s="39" t="s">
        <v>28</v>
      </c>
      <c r="E1126" s="39" t="s">
        <v>28</v>
      </c>
      <c r="F1126" s="39" t="s">
        <v>28</v>
      </c>
      <c r="G1126" s="11"/>
      <c r="H1126" s="39" t="s">
        <v>28</v>
      </c>
      <c r="I1126" s="39" t="s">
        <v>28</v>
      </c>
      <c r="J1126" s="39" t="s">
        <v>28</v>
      </c>
    </row>
    <row r="1127" spans="2:10" ht="33" customHeight="1">
      <c r="B1127" s="318" t="s">
        <v>140</v>
      </c>
      <c r="C1127" s="318"/>
      <c r="D1127" s="38"/>
      <c r="E1127" s="38"/>
      <c r="F1127" s="38"/>
      <c r="G1127" s="38"/>
      <c r="H1127" s="38"/>
      <c r="I1127" s="38"/>
      <c r="J1127" s="38"/>
    </row>
    <row r="1128" spans="2:10" ht="58.5" customHeight="1">
      <c r="B1128" s="319" t="s">
        <v>331</v>
      </c>
      <c r="C1128" s="319"/>
      <c r="D1128" s="43"/>
      <c r="E1128" s="133">
        <v>30250.41</v>
      </c>
      <c r="F1128" s="43"/>
      <c r="G1128" s="133">
        <v>30250.41</v>
      </c>
      <c r="H1128" s="133">
        <v>28183.48</v>
      </c>
      <c r="I1128" s="43">
        <f>G1128-H1128</f>
        <v>2066.9300000000003</v>
      </c>
      <c r="J1128" s="11" t="s">
        <v>330</v>
      </c>
    </row>
    <row r="1129" spans="2:10" s="151" customFormat="1" ht="19.5" customHeight="1">
      <c r="B1129" s="198"/>
      <c r="C1129" s="198"/>
      <c r="D1129" s="89"/>
      <c r="E1129" s="197"/>
      <c r="F1129" s="89"/>
      <c r="G1129" s="197"/>
      <c r="H1129" s="197"/>
      <c r="I1129" s="89"/>
      <c r="J1129" s="90"/>
    </row>
    <row r="1130" spans="2:10" s="151" customFormat="1" ht="19.5" customHeight="1">
      <c r="B1130" s="198"/>
      <c r="C1130" s="198"/>
      <c r="D1130" s="89"/>
      <c r="E1130" s="197"/>
      <c r="F1130" s="89"/>
      <c r="G1130" s="197"/>
      <c r="H1130" s="197"/>
      <c r="I1130" s="89"/>
      <c r="J1130" s="90"/>
    </row>
    <row r="1131" spans="2:10" s="151" customFormat="1" ht="19.5" customHeight="1">
      <c r="B1131" s="198"/>
      <c r="C1131" s="198"/>
      <c r="D1131" s="89"/>
      <c r="E1131" s="197"/>
      <c r="F1131" s="89"/>
      <c r="G1131" s="197"/>
      <c r="H1131" s="197"/>
      <c r="I1131" s="89"/>
      <c r="J1131" s="90"/>
    </row>
    <row r="1132" spans="2:10" ht="16.5" customHeight="1">
      <c r="B1132" s="153" t="s">
        <v>313</v>
      </c>
      <c r="C1132" s="307" t="s">
        <v>66</v>
      </c>
      <c r="D1132" s="307"/>
      <c r="E1132" s="307"/>
      <c r="F1132" s="254" t="s">
        <v>67</v>
      </c>
      <c r="G1132" s="254"/>
      <c r="H1132" s="259" t="s">
        <v>308</v>
      </c>
      <c r="I1132" s="259"/>
      <c r="J1132" s="259"/>
    </row>
    <row r="1133" spans="2:10">
      <c r="C1133" s="8"/>
      <c r="D1133" s="8"/>
      <c r="E1133" s="1"/>
      <c r="F1133" s="254" t="s">
        <v>68</v>
      </c>
      <c r="G1133" s="254"/>
      <c r="H1133" s="254" t="s">
        <v>69</v>
      </c>
      <c r="I1133" s="254"/>
      <c r="J1133" s="254"/>
    </row>
    <row r="1134" spans="2:10">
      <c r="B1134" s="106" t="s">
        <v>70</v>
      </c>
      <c r="D1134" s="8"/>
      <c r="E1134" s="8"/>
      <c r="F1134" s="8"/>
      <c r="G1134" s="8"/>
    </row>
    <row r="1135" spans="2:10" ht="16.5" customHeight="1">
      <c r="C1135" s="307" t="s">
        <v>71</v>
      </c>
      <c r="D1135" s="307"/>
      <c r="E1135" s="307"/>
      <c r="F1135" s="254" t="s">
        <v>67</v>
      </c>
      <c r="G1135" s="254"/>
      <c r="H1135" s="259" t="s">
        <v>212</v>
      </c>
      <c r="I1135" s="259"/>
      <c r="J1135" s="259"/>
    </row>
    <row r="1136" spans="2:10">
      <c r="C1136" s="8"/>
      <c r="D1136" s="8"/>
      <c r="E1136" s="8"/>
      <c r="F1136" s="254" t="s">
        <v>68</v>
      </c>
      <c r="G1136" s="254"/>
      <c r="H1136" s="254" t="s">
        <v>69</v>
      </c>
      <c r="I1136" s="254"/>
      <c r="J1136" s="254"/>
    </row>
    <row r="1137" spans="3:10" s="151" customFormat="1">
      <c r="C1137" s="8"/>
      <c r="D1137" s="8"/>
      <c r="E1137" s="8"/>
      <c r="F1137" s="164"/>
      <c r="G1137" s="164"/>
      <c r="H1137" s="164"/>
      <c r="I1137" s="164"/>
      <c r="J1137" s="164"/>
    </row>
    <row r="1138" spans="3:10" s="151" customFormat="1">
      <c r="C1138" s="8"/>
      <c r="D1138" s="8"/>
      <c r="E1138" s="8"/>
      <c r="F1138" s="249"/>
      <c r="G1138" s="249"/>
      <c r="H1138" s="249"/>
      <c r="I1138" s="249"/>
      <c r="J1138" s="249"/>
    </row>
    <row r="1139" spans="3:10" s="151" customFormat="1">
      <c r="C1139" s="8"/>
      <c r="D1139" s="8"/>
      <c r="E1139" s="8"/>
      <c r="F1139" s="249"/>
      <c r="G1139" s="249"/>
      <c r="H1139" s="249"/>
      <c r="I1139" s="249"/>
      <c r="J1139" s="249"/>
    </row>
    <row r="1140" spans="3:10" s="151" customFormat="1">
      <c r="C1140" s="8"/>
      <c r="D1140" s="8"/>
      <c r="E1140" s="8"/>
      <c r="F1140" s="249"/>
      <c r="G1140" s="249"/>
      <c r="H1140" s="249"/>
      <c r="I1140" s="249"/>
      <c r="J1140" s="249"/>
    </row>
    <row r="1141" spans="3:10" s="151" customFormat="1">
      <c r="C1141" s="8"/>
      <c r="D1141" s="8"/>
      <c r="E1141" s="8"/>
      <c r="F1141" s="249"/>
      <c r="G1141" s="249"/>
      <c r="H1141" s="249"/>
      <c r="I1141" s="249"/>
      <c r="J1141" s="249"/>
    </row>
    <row r="1142" spans="3:10" s="151" customFormat="1">
      <c r="C1142" s="8"/>
      <c r="D1142" s="8"/>
      <c r="E1142" s="8"/>
      <c r="F1142" s="249"/>
      <c r="G1142" s="249"/>
      <c r="H1142" s="249"/>
      <c r="I1142" s="249"/>
      <c r="J1142" s="249"/>
    </row>
    <row r="1143" spans="3:10" s="151" customFormat="1">
      <c r="C1143" s="8"/>
      <c r="D1143" s="8"/>
      <c r="E1143" s="8"/>
      <c r="F1143" s="249"/>
      <c r="G1143" s="249"/>
      <c r="H1143" s="249"/>
      <c r="I1143" s="249"/>
      <c r="J1143" s="249"/>
    </row>
    <row r="1144" spans="3:10" s="151" customFormat="1">
      <c r="C1144" s="8"/>
      <c r="D1144" s="8"/>
      <c r="E1144" s="8"/>
      <c r="F1144" s="249"/>
      <c r="G1144" s="249"/>
      <c r="H1144" s="249"/>
      <c r="I1144" s="249"/>
      <c r="J1144" s="249"/>
    </row>
    <row r="1145" spans="3:10" s="151" customFormat="1">
      <c r="C1145" s="8"/>
      <c r="D1145" s="8"/>
      <c r="E1145" s="8"/>
      <c r="F1145" s="249"/>
      <c r="G1145" s="249"/>
      <c r="H1145" s="249"/>
      <c r="I1145" s="249"/>
      <c r="J1145" s="249"/>
    </row>
    <row r="1146" spans="3:10" s="151" customFormat="1">
      <c r="C1146" s="8"/>
      <c r="D1146" s="8"/>
      <c r="E1146" s="8"/>
      <c r="F1146" s="249"/>
      <c r="G1146" s="249"/>
      <c r="H1146" s="249"/>
      <c r="I1146" s="249"/>
      <c r="J1146" s="249"/>
    </row>
    <row r="1147" spans="3:10" s="151" customFormat="1">
      <c r="C1147" s="8"/>
      <c r="D1147" s="8"/>
      <c r="E1147" s="8"/>
      <c r="F1147" s="249"/>
      <c r="G1147" s="249"/>
      <c r="H1147" s="249"/>
      <c r="I1147" s="249"/>
      <c r="J1147" s="249"/>
    </row>
    <row r="1148" spans="3:10" s="151" customFormat="1">
      <c r="C1148" s="8"/>
      <c r="D1148" s="8"/>
      <c r="E1148" s="8"/>
      <c r="F1148" s="249"/>
      <c r="G1148" s="249"/>
      <c r="H1148" s="249"/>
      <c r="I1148" s="249"/>
      <c r="J1148" s="249"/>
    </row>
    <row r="1149" spans="3:10" s="151" customFormat="1">
      <c r="C1149" s="8"/>
      <c r="D1149" s="8"/>
      <c r="E1149" s="8"/>
      <c r="F1149" s="249"/>
      <c r="G1149" s="249"/>
      <c r="H1149" s="249"/>
      <c r="I1149" s="249"/>
      <c r="J1149" s="249"/>
    </row>
    <row r="1150" spans="3:10" s="151" customFormat="1">
      <c r="C1150" s="8"/>
      <c r="D1150" s="8"/>
      <c r="E1150" s="8"/>
      <c r="F1150" s="249"/>
      <c r="G1150" s="249"/>
      <c r="H1150" s="249"/>
      <c r="I1150" s="249"/>
      <c r="J1150" s="249"/>
    </row>
    <row r="1151" spans="3:10" s="151" customFormat="1">
      <c r="C1151" s="8"/>
      <c r="D1151" s="8"/>
      <c r="E1151" s="8"/>
      <c r="F1151" s="249"/>
      <c r="G1151" s="249"/>
      <c r="H1151" s="249"/>
      <c r="I1151" s="249"/>
      <c r="J1151" s="249"/>
    </row>
    <row r="1152" spans="3:10" s="151" customFormat="1">
      <c r="C1152" s="8"/>
      <c r="D1152" s="8"/>
      <c r="E1152" s="8"/>
      <c r="F1152" s="249"/>
      <c r="G1152" s="249"/>
      <c r="H1152" s="249"/>
      <c r="I1152" s="249"/>
      <c r="J1152" s="249"/>
    </row>
    <row r="1153" spans="3:10" s="151" customFormat="1">
      <c r="C1153" s="8"/>
      <c r="D1153" s="8"/>
      <c r="E1153" s="8"/>
      <c r="F1153" s="249"/>
      <c r="G1153" s="249"/>
      <c r="H1153" s="249"/>
      <c r="I1153" s="249"/>
      <c r="J1153" s="249"/>
    </row>
    <row r="1154" spans="3:10" s="151" customFormat="1">
      <c r="C1154" s="8"/>
      <c r="D1154" s="8"/>
      <c r="E1154" s="8"/>
      <c r="F1154" s="249"/>
      <c r="G1154" s="249"/>
      <c r="H1154" s="249"/>
      <c r="I1154" s="249"/>
      <c r="J1154" s="249"/>
    </row>
    <row r="1155" spans="3:10" s="151" customFormat="1">
      <c r="C1155" s="8"/>
      <c r="D1155" s="8"/>
      <c r="E1155" s="8"/>
      <c r="F1155" s="249"/>
      <c r="G1155" s="249"/>
      <c r="H1155" s="249"/>
      <c r="I1155" s="249"/>
      <c r="J1155" s="249"/>
    </row>
    <row r="1156" spans="3:10" s="151" customFormat="1">
      <c r="C1156" s="8"/>
      <c r="D1156" s="8"/>
      <c r="E1156" s="8"/>
      <c r="F1156" s="249"/>
      <c r="G1156" s="249"/>
      <c r="H1156" s="249"/>
      <c r="I1156" s="249"/>
      <c r="J1156" s="249"/>
    </row>
    <row r="1157" spans="3:10" s="151" customFormat="1">
      <c r="C1157" s="8"/>
      <c r="D1157" s="8"/>
      <c r="E1157" s="8"/>
      <c r="F1157" s="249"/>
      <c r="G1157" s="249"/>
      <c r="H1157" s="249"/>
      <c r="I1157" s="249"/>
      <c r="J1157" s="249"/>
    </row>
    <row r="1158" spans="3:10" s="151" customFormat="1">
      <c r="C1158" s="8"/>
      <c r="D1158" s="8"/>
      <c r="E1158" s="8"/>
      <c r="F1158" s="249"/>
      <c r="G1158" s="249"/>
      <c r="H1158" s="249"/>
      <c r="I1158" s="249"/>
      <c r="J1158" s="249"/>
    </row>
    <row r="1159" spans="3:10" s="151" customFormat="1">
      <c r="C1159" s="8"/>
      <c r="D1159" s="8"/>
      <c r="E1159" s="8"/>
      <c r="F1159" s="249"/>
      <c r="G1159" s="249"/>
      <c r="H1159" s="249"/>
      <c r="I1159" s="249"/>
      <c r="J1159" s="249"/>
    </row>
    <row r="1160" spans="3:10" s="151" customFormat="1">
      <c r="C1160" s="8"/>
      <c r="D1160" s="8"/>
      <c r="E1160" s="8"/>
      <c r="F1160" s="249"/>
      <c r="G1160" s="249"/>
      <c r="H1160" s="249"/>
      <c r="I1160" s="249"/>
      <c r="J1160" s="249"/>
    </row>
    <row r="1161" spans="3:10" s="151" customFormat="1">
      <c r="C1161" s="8"/>
      <c r="D1161" s="8"/>
      <c r="E1161" s="8"/>
      <c r="F1161" s="249"/>
      <c r="G1161" s="249"/>
      <c r="H1161" s="249"/>
      <c r="I1161" s="249"/>
      <c r="J1161" s="249"/>
    </row>
    <row r="1162" spans="3:10" s="151" customFormat="1">
      <c r="C1162" s="8"/>
      <c r="D1162" s="8"/>
      <c r="E1162" s="8"/>
      <c r="F1162" s="249"/>
      <c r="G1162" s="249"/>
      <c r="H1162" s="249"/>
      <c r="I1162" s="249"/>
      <c r="J1162" s="249"/>
    </row>
    <row r="1163" spans="3:10" s="151" customFormat="1">
      <c r="C1163" s="8"/>
      <c r="D1163" s="8"/>
      <c r="E1163" s="8"/>
      <c r="F1163" s="249"/>
      <c r="G1163" s="249"/>
      <c r="H1163" s="249"/>
      <c r="I1163" s="249"/>
      <c r="J1163" s="249"/>
    </row>
    <row r="1164" spans="3:10" s="151" customFormat="1">
      <c r="C1164" s="8"/>
      <c r="D1164" s="8"/>
      <c r="E1164" s="8"/>
      <c r="F1164" s="249"/>
      <c r="G1164" s="249"/>
      <c r="H1164" s="249"/>
      <c r="I1164" s="249"/>
      <c r="J1164" s="249"/>
    </row>
    <row r="1165" spans="3:10" s="151" customFormat="1">
      <c r="C1165" s="8"/>
      <c r="D1165" s="8"/>
      <c r="E1165" s="8"/>
      <c r="F1165" s="249"/>
      <c r="G1165" s="249"/>
      <c r="H1165" s="249"/>
      <c r="I1165" s="249"/>
      <c r="J1165" s="249"/>
    </row>
    <row r="1166" spans="3:10" s="151" customFormat="1">
      <c r="C1166" s="8"/>
      <c r="D1166" s="8"/>
      <c r="E1166" s="8"/>
      <c r="F1166" s="249"/>
      <c r="G1166" s="249"/>
      <c r="H1166" s="249"/>
      <c r="I1166" s="249"/>
      <c r="J1166" s="249"/>
    </row>
    <row r="1167" spans="3:10" s="151" customFormat="1">
      <c r="C1167" s="8"/>
      <c r="D1167" s="8"/>
      <c r="E1167" s="8"/>
      <c r="F1167" s="249"/>
      <c r="G1167" s="249"/>
      <c r="H1167" s="249"/>
      <c r="I1167" s="249"/>
      <c r="J1167" s="249"/>
    </row>
    <row r="1168" spans="3:10" s="151" customFormat="1">
      <c r="C1168" s="8"/>
      <c r="D1168" s="8"/>
      <c r="E1168" s="8"/>
      <c r="F1168" s="249"/>
      <c r="G1168" s="249"/>
      <c r="H1168" s="249"/>
      <c r="I1168" s="249"/>
      <c r="J1168" s="249"/>
    </row>
    <row r="1169" spans="2:10" s="151" customFormat="1">
      <c r="C1169" s="8"/>
      <c r="D1169" s="8"/>
      <c r="E1169" s="8"/>
      <c r="F1169" s="249"/>
      <c r="G1169" s="249"/>
      <c r="H1169" s="249"/>
      <c r="I1169" s="249"/>
      <c r="J1169" s="249"/>
    </row>
    <row r="1170" spans="2:10" s="151" customFormat="1">
      <c r="C1170" s="8"/>
      <c r="D1170" s="8"/>
      <c r="E1170" s="8"/>
      <c r="F1170" s="249"/>
      <c r="G1170" s="249"/>
      <c r="H1170" s="249"/>
      <c r="I1170" s="249"/>
      <c r="J1170" s="249"/>
    </row>
    <row r="1171" spans="2:10" s="151" customFormat="1">
      <c r="C1171" s="8"/>
      <c r="D1171" s="8"/>
      <c r="E1171" s="8"/>
      <c r="F1171" s="249"/>
      <c r="G1171" s="249"/>
      <c r="H1171" s="249"/>
      <c r="I1171" s="249"/>
      <c r="J1171" s="249"/>
    </row>
    <row r="1172" spans="2:10" s="151" customFormat="1">
      <c r="C1172" s="8"/>
      <c r="D1172" s="8"/>
      <c r="E1172" s="8"/>
      <c r="F1172" s="249"/>
      <c r="G1172" s="249"/>
      <c r="H1172" s="249"/>
      <c r="I1172" s="249"/>
      <c r="J1172" s="249"/>
    </row>
    <row r="1173" spans="2:10" s="151" customFormat="1">
      <c r="C1173" s="8"/>
      <c r="D1173" s="8"/>
      <c r="E1173" s="8"/>
      <c r="F1173" s="249"/>
      <c r="G1173" s="249"/>
      <c r="H1173" s="249"/>
      <c r="I1173" s="249"/>
      <c r="J1173" s="249"/>
    </row>
    <row r="1174" spans="2:10" s="151" customFormat="1">
      <c r="C1174" s="8"/>
      <c r="D1174" s="8"/>
      <c r="E1174" s="8"/>
      <c r="F1174" s="249"/>
      <c r="G1174" s="249"/>
      <c r="H1174" s="249"/>
      <c r="I1174" s="249"/>
      <c r="J1174" s="249"/>
    </row>
    <row r="1175" spans="2:10" s="151" customFormat="1">
      <c r="C1175" s="8"/>
      <c r="D1175" s="8"/>
      <c r="E1175" s="8"/>
      <c r="F1175" s="249"/>
      <c r="G1175" s="249"/>
      <c r="H1175" s="249"/>
      <c r="I1175" s="249"/>
      <c r="J1175" s="249"/>
    </row>
    <row r="1176" spans="2:10" s="151" customFormat="1">
      <c r="C1176" s="8"/>
      <c r="D1176" s="8"/>
      <c r="E1176" s="8"/>
      <c r="F1176" s="249"/>
      <c r="G1176" s="249"/>
      <c r="H1176" s="249"/>
      <c r="I1176" s="249"/>
      <c r="J1176" s="249"/>
    </row>
    <row r="1177" spans="2:10" s="151" customFormat="1">
      <c r="C1177" s="8"/>
      <c r="D1177" s="8"/>
      <c r="E1177" s="8"/>
      <c r="F1177" s="249"/>
      <c r="G1177" s="249"/>
      <c r="H1177" s="249"/>
      <c r="I1177" s="249"/>
      <c r="J1177" s="249"/>
    </row>
    <row r="1178" spans="2:10" s="151" customFormat="1">
      <c r="C1178" s="8"/>
      <c r="D1178" s="8"/>
      <c r="E1178" s="8"/>
      <c r="F1178" s="249"/>
      <c r="G1178" s="249"/>
      <c r="H1178" s="249"/>
      <c r="I1178" s="249"/>
      <c r="J1178" s="249"/>
    </row>
    <row r="1179" spans="2:10" s="151" customFormat="1">
      <c r="C1179" s="8"/>
      <c r="D1179" s="8"/>
      <c r="E1179" s="8"/>
      <c r="F1179" s="249"/>
      <c r="G1179" s="249"/>
      <c r="H1179" s="249"/>
      <c r="I1179" s="249"/>
      <c r="J1179" s="249"/>
    </row>
    <row r="1180" spans="2:10" s="151" customFormat="1">
      <c r="C1180" s="8"/>
      <c r="D1180" s="8"/>
      <c r="E1180" s="8"/>
      <c r="F1180" s="249"/>
      <c r="G1180" s="249"/>
      <c r="H1180" s="249"/>
      <c r="I1180" s="249"/>
      <c r="J1180" s="249"/>
    </row>
    <row r="1181" spans="2:10">
      <c r="H1181" s="13"/>
      <c r="I1181" s="255" t="s">
        <v>126</v>
      </c>
      <c r="J1181" s="255"/>
    </row>
    <row r="1182" spans="2:10">
      <c r="H1182" s="13"/>
      <c r="I1182" s="140"/>
      <c r="J1182" s="140"/>
    </row>
    <row r="1183" spans="2:10">
      <c r="B1183" s="256" t="s">
        <v>120</v>
      </c>
      <c r="C1183" s="256"/>
      <c r="D1183" s="256"/>
      <c r="E1183" s="256"/>
      <c r="F1183" s="256"/>
      <c r="G1183" s="256"/>
      <c r="H1183" s="256"/>
      <c r="I1183" s="256"/>
    </row>
    <row r="1184" spans="2:10">
      <c r="B1184" s="256" t="s">
        <v>127</v>
      </c>
      <c r="C1184" s="256"/>
      <c r="D1184" s="256"/>
      <c r="E1184" s="256"/>
      <c r="F1184" s="256"/>
      <c r="G1184" s="256"/>
      <c r="H1184" s="256"/>
      <c r="I1184" s="256"/>
    </row>
    <row r="1185" spans="2:10">
      <c r="B1185" s="256" t="s">
        <v>311</v>
      </c>
      <c r="C1185" s="256"/>
      <c r="D1185" s="256"/>
      <c r="E1185" s="256"/>
      <c r="F1185" s="256"/>
      <c r="G1185" s="256"/>
      <c r="H1185" s="256"/>
      <c r="I1185" s="256"/>
    </row>
    <row r="1186" spans="2:10">
      <c r="B1186" s="141"/>
      <c r="C1186" s="141"/>
      <c r="D1186" s="141"/>
      <c r="E1186" s="141"/>
      <c r="F1186" s="141"/>
      <c r="G1186" s="141"/>
      <c r="H1186" s="141"/>
      <c r="I1186" s="141"/>
    </row>
    <row r="1187" spans="2:10">
      <c r="J1187" s="12"/>
    </row>
    <row r="1188" spans="2:10" ht="16.5" customHeight="1">
      <c r="B1188" s="261" t="s">
        <v>29</v>
      </c>
      <c r="C1188" s="139" t="s">
        <v>30</v>
      </c>
      <c r="D1188" s="282" t="s">
        <v>144</v>
      </c>
      <c r="E1188" s="264"/>
      <c r="F1188" s="264"/>
      <c r="G1188" s="264"/>
      <c r="H1188" s="264"/>
      <c r="I1188" s="283"/>
      <c r="J1188" s="12"/>
    </row>
    <row r="1189" spans="2:10">
      <c r="B1189" s="261"/>
      <c r="C1189" s="139" t="s">
        <v>31</v>
      </c>
      <c r="D1189" s="262">
        <v>104021</v>
      </c>
      <c r="E1189" s="262"/>
      <c r="F1189" s="262"/>
      <c r="G1189" s="262"/>
      <c r="H1189" s="262"/>
      <c r="I1189" s="262"/>
    </row>
    <row r="1190" spans="2:10">
      <c r="B1190" s="260"/>
      <c r="C1190" s="260"/>
      <c r="D1190" s="260"/>
      <c r="E1190" s="260"/>
      <c r="F1190" s="260"/>
      <c r="G1190" s="260"/>
      <c r="H1190" s="260"/>
      <c r="I1190" s="260"/>
    </row>
    <row r="1191" spans="2:10">
      <c r="B1191" s="261" t="s">
        <v>32</v>
      </c>
      <c r="C1191" s="139" t="s">
        <v>30</v>
      </c>
      <c r="D1191" s="282" t="s">
        <v>144</v>
      </c>
      <c r="E1191" s="264"/>
      <c r="F1191" s="264"/>
      <c r="G1191" s="264"/>
      <c r="H1191" s="264"/>
      <c r="I1191" s="283"/>
    </row>
    <row r="1192" spans="2:10">
      <c r="B1192" s="261"/>
      <c r="C1192" s="139" t="s">
        <v>31</v>
      </c>
      <c r="D1192" s="262">
        <v>104021</v>
      </c>
      <c r="E1192" s="262"/>
      <c r="F1192" s="262"/>
      <c r="G1192" s="262"/>
      <c r="H1192" s="262"/>
      <c r="I1192" s="262"/>
    </row>
    <row r="1193" spans="2:10">
      <c r="B1193" s="264"/>
      <c r="C1193" s="264"/>
      <c r="D1193" s="264"/>
      <c r="E1193" s="264"/>
      <c r="F1193" s="264"/>
      <c r="G1193" s="264"/>
      <c r="H1193" s="264"/>
      <c r="I1193" s="264"/>
    </row>
    <row r="1194" spans="2:10">
      <c r="B1194" s="261" t="s">
        <v>33</v>
      </c>
      <c r="C1194" s="261"/>
      <c r="D1194" s="282" t="s">
        <v>144</v>
      </c>
      <c r="E1194" s="264"/>
      <c r="F1194" s="264"/>
      <c r="G1194" s="264"/>
      <c r="H1194" s="264"/>
      <c r="I1194" s="283"/>
    </row>
    <row r="1195" spans="2:10">
      <c r="B1195" s="260"/>
      <c r="C1195" s="260"/>
      <c r="D1195" s="303"/>
      <c r="E1195" s="303"/>
      <c r="F1195" s="303"/>
      <c r="G1195" s="303"/>
      <c r="H1195" s="303"/>
    </row>
    <row r="1196" spans="2:10">
      <c r="B1196" s="261" t="s">
        <v>34</v>
      </c>
      <c r="C1196" s="261"/>
      <c r="D1196" s="262">
        <v>1006</v>
      </c>
      <c r="E1196" s="262"/>
      <c r="F1196" s="262"/>
      <c r="G1196" s="262"/>
      <c r="H1196" s="262"/>
      <c r="I1196" s="262"/>
    </row>
    <row r="1197" spans="2:10">
      <c r="B1197" s="264"/>
      <c r="C1197" s="264"/>
      <c r="D1197" s="264"/>
      <c r="E1197" s="264"/>
      <c r="F1197" s="264"/>
      <c r="G1197" s="264"/>
      <c r="H1197" s="264"/>
      <c r="I1197" s="264"/>
    </row>
    <row r="1198" spans="2:10">
      <c r="B1198" s="265" t="s">
        <v>123</v>
      </c>
      <c r="C1198" s="139" t="s">
        <v>37</v>
      </c>
      <c r="D1198" s="304" t="s">
        <v>142</v>
      </c>
      <c r="E1198" s="305"/>
      <c r="F1198" s="305"/>
      <c r="G1198" s="305"/>
      <c r="H1198" s="305"/>
      <c r="I1198" s="306"/>
    </row>
    <row r="1199" spans="2:10">
      <c r="B1199" s="265"/>
      <c r="C1199" s="139" t="s">
        <v>38</v>
      </c>
      <c r="D1199" s="304" t="s">
        <v>142</v>
      </c>
      <c r="E1199" s="305"/>
      <c r="F1199" s="305"/>
      <c r="G1199" s="305"/>
      <c r="H1199" s="305"/>
      <c r="I1199" s="306"/>
    </row>
    <row r="1200" spans="2:10">
      <c r="B1200" s="265"/>
      <c r="C1200" s="139" t="s">
        <v>39</v>
      </c>
      <c r="D1200" s="262" t="s">
        <v>143</v>
      </c>
      <c r="E1200" s="262"/>
      <c r="F1200" s="262"/>
      <c r="G1200" s="262"/>
      <c r="H1200" s="262"/>
      <c r="I1200" s="262"/>
    </row>
    <row r="1201" spans="2:10">
      <c r="B1201" s="260"/>
      <c r="C1201" s="260"/>
      <c r="D1201" s="303"/>
      <c r="E1201" s="303"/>
      <c r="F1201" s="303"/>
      <c r="G1201" s="303"/>
      <c r="H1201" s="303"/>
    </row>
    <row r="1202" spans="2:10" ht="16.5" customHeight="1">
      <c r="B1202" s="267" t="s">
        <v>124</v>
      </c>
      <c r="C1202" s="139" t="s">
        <v>41</v>
      </c>
      <c r="D1202" s="273" t="s">
        <v>145</v>
      </c>
      <c r="E1202" s="274"/>
      <c r="F1202" s="274"/>
      <c r="G1202" s="274"/>
      <c r="H1202" s="274"/>
      <c r="I1202" s="275"/>
    </row>
    <row r="1203" spans="2:10">
      <c r="B1203" s="269"/>
      <c r="C1203" s="139" t="s">
        <v>42</v>
      </c>
      <c r="D1203" s="262">
        <v>1108</v>
      </c>
      <c r="E1203" s="262"/>
      <c r="F1203" s="262"/>
      <c r="G1203" s="262"/>
      <c r="H1203" s="262"/>
      <c r="I1203" s="262"/>
    </row>
    <row r="1204" spans="2:10" ht="36.75" customHeight="1">
      <c r="B1204" s="269"/>
      <c r="C1204" s="139" t="s">
        <v>43</v>
      </c>
      <c r="D1204" s="273" t="s">
        <v>232</v>
      </c>
      <c r="E1204" s="274"/>
      <c r="F1204" s="274"/>
      <c r="G1204" s="274"/>
      <c r="H1204" s="274"/>
      <c r="I1204" s="275"/>
      <c r="J1204" s="144"/>
    </row>
    <row r="1205" spans="2:10">
      <c r="B1205" s="271"/>
      <c r="C1205" s="139" t="s">
        <v>44</v>
      </c>
      <c r="D1205" s="262">
        <v>11008</v>
      </c>
      <c r="E1205" s="262"/>
      <c r="F1205" s="262"/>
      <c r="G1205" s="262"/>
      <c r="H1205" s="262"/>
      <c r="I1205" s="262"/>
    </row>
    <row r="1206" spans="2:10">
      <c r="B1206" s="260"/>
      <c r="C1206" s="260"/>
      <c r="D1206" s="303"/>
      <c r="E1206" s="303"/>
      <c r="F1206" s="303"/>
      <c r="G1206" s="303"/>
      <c r="H1206" s="303"/>
    </row>
    <row r="1207" spans="2:10">
      <c r="B1207" s="261" t="s">
        <v>125</v>
      </c>
      <c r="C1207" s="261"/>
      <c r="D1207" s="262" t="s">
        <v>148</v>
      </c>
      <c r="E1207" s="262"/>
      <c r="F1207" s="262"/>
      <c r="G1207" s="262"/>
      <c r="H1207" s="262"/>
      <c r="I1207" s="262"/>
    </row>
    <row r="1209" spans="2:10" ht="58.5" customHeight="1">
      <c r="B1209" s="38"/>
      <c r="C1209" s="38"/>
      <c r="D1209" s="314" t="s">
        <v>128</v>
      </c>
      <c r="E1209" s="315"/>
      <c r="F1209" s="314" t="s">
        <v>129</v>
      </c>
      <c r="G1209" s="315"/>
      <c r="H1209" s="316" t="s">
        <v>130</v>
      </c>
      <c r="I1209" s="316" t="s">
        <v>131</v>
      </c>
      <c r="J1209" s="316" t="s">
        <v>132</v>
      </c>
    </row>
    <row r="1210" spans="2:10" ht="27">
      <c r="B1210" s="139" t="s">
        <v>133</v>
      </c>
      <c r="C1210" s="176">
        <v>1108</v>
      </c>
      <c r="D1210" s="3" t="s">
        <v>2</v>
      </c>
      <c r="E1210" s="3" t="s">
        <v>134</v>
      </c>
      <c r="F1210" s="3" t="s">
        <v>2</v>
      </c>
      <c r="G1210" s="3" t="s">
        <v>134</v>
      </c>
      <c r="H1210" s="317"/>
      <c r="I1210" s="317"/>
      <c r="J1210" s="317"/>
    </row>
    <row r="1211" spans="2:10">
      <c r="B1211" s="139" t="s">
        <v>135</v>
      </c>
      <c r="C1211" s="176">
        <v>11008</v>
      </c>
      <c r="D1211" s="3">
        <v>1</v>
      </c>
      <c r="E1211" s="3">
        <v>2</v>
      </c>
      <c r="F1211" s="3">
        <v>3</v>
      </c>
      <c r="G1211" s="3">
        <v>4</v>
      </c>
      <c r="H1211" s="3">
        <v>5</v>
      </c>
      <c r="I1211" s="3">
        <v>6</v>
      </c>
      <c r="J1211" s="3">
        <v>7</v>
      </c>
    </row>
    <row r="1212" spans="2:10">
      <c r="B1212" s="139" t="s">
        <v>136</v>
      </c>
      <c r="C1212" s="273" t="s">
        <v>232</v>
      </c>
      <c r="D1212" s="274"/>
      <c r="E1212" s="274"/>
      <c r="F1212" s="274"/>
      <c r="G1212" s="274"/>
      <c r="H1212" s="274"/>
      <c r="I1212" s="274"/>
      <c r="J1212" s="275"/>
    </row>
    <row r="1213" spans="2:10" ht="264">
      <c r="B1213" s="122" t="s">
        <v>137</v>
      </c>
      <c r="C1213" s="122" t="s">
        <v>237</v>
      </c>
      <c r="D1213" s="122"/>
      <c r="E1213" s="122" t="s">
        <v>28</v>
      </c>
      <c r="F1213" s="122" t="s">
        <v>28</v>
      </c>
      <c r="G1213" s="122"/>
      <c r="H1213" s="122" t="s">
        <v>28</v>
      </c>
      <c r="I1213" s="122" t="s">
        <v>28</v>
      </c>
      <c r="J1213" s="39" t="s">
        <v>28</v>
      </c>
    </row>
    <row r="1214" spans="2:10" ht="33">
      <c r="B1214" s="122" t="s">
        <v>138</v>
      </c>
      <c r="C1214" s="122" t="s">
        <v>158</v>
      </c>
      <c r="D1214" s="122" t="s">
        <v>28</v>
      </c>
      <c r="E1214" s="122" t="s">
        <v>28</v>
      </c>
      <c r="F1214" s="122" t="s">
        <v>28</v>
      </c>
      <c r="G1214" s="122" t="s">
        <v>27</v>
      </c>
      <c r="H1214" s="122" t="s">
        <v>28</v>
      </c>
      <c r="I1214" s="122" t="s">
        <v>28</v>
      </c>
      <c r="J1214" s="39" t="s">
        <v>28</v>
      </c>
    </row>
    <row r="1215" spans="2:10" ht="49.5">
      <c r="B1215" s="122" t="s">
        <v>266</v>
      </c>
      <c r="C1215" s="122" t="s">
        <v>208</v>
      </c>
      <c r="D1215" s="122" t="s">
        <v>28</v>
      </c>
      <c r="E1215" s="122" t="s">
        <v>28</v>
      </c>
      <c r="F1215" s="122" t="s">
        <v>28</v>
      </c>
      <c r="G1215" s="122"/>
      <c r="H1215" s="122" t="s">
        <v>28</v>
      </c>
      <c r="I1215" s="122" t="s">
        <v>28</v>
      </c>
      <c r="J1215" s="39" t="s">
        <v>28</v>
      </c>
    </row>
    <row r="1216" spans="2:10" s="151" customFormat="1">
      <c r="B1216" s="122" t="s">
        <v>140</v>
      </c>
      <c r="C1216" s="122"/>
      <c r="D1216" s="122"/>
      <c r="E1216" s="122"/>
      <c r="F1216" s="122"/>
      <c r="G1216" s="122"/>
      <c r="H1216" s="122"/>
      <c r="I1216" s="122"/>
      <c r="J1216" s="224"/>
    </row>
    <row r="1217" spans="2:10" ht="42" customHeight="1">
      <c r="B1217" s="313" t="s">
        <v>271</v>
      </c>
      <c r="C1217" s="313"/>
      <c r="D1217" s="128">
        <v>1</v>
      </c>
      <c r="E1217" s="128"/>
      <c r="F1217" s="128">
        <v>1</v>
      </c>
      <c r="G1217" s="128"/>
      <c r="H1217" s="128"/>
      <c r="I1217" s="128">
        <f>G1217-H1217</f>
        <v>0</v>
      </c>
      <c r="J1217" s="229"/>
    </row>
    <row r="1218" spans="2:10" ht="69.75" customHeight="1">
      <c r="B1218" s="319" t="s">
        <v>141</v>
      </c>
      <c r="C1218" s="319"/>
      <c r="D1218" s="181">
        <v>107958.7</v>
      </c>
      <c r="E1218" s="181"/>
      <c r="F1218" s="181">
        <v>107958.7</v>
      </c>
      <c r="G1218" s="181"/>
      <c r="H1218" s="181"/>
      <c r="I1218" s="181">
        <f>G1218-H1218</f>
        <v>0</v>
      </c>
      <c r="J1218" s="229"/>
    </row>
    <row r="1219" spans="2:10">
      <c r="D1219" s="145"/>
      <c r="F1219" s="146"/>
    </row>
    <row r="1220" spans="2:10" s="151" customFormat="1">
      <c r="D1220" s="148"/>
      <c r="F1220" s="148"/>
    </row>
    <row r="1221" spans="2:10" s="151" customFormat="1">
      <c r="D1221" s="148"/>
      <c r="F1221" s="148"/>
    </row>
    <row r="1222" spans="2:10" ht="16.5" customHeight="1">
      <c r="B1222" s="153" t="s">
        <v>313</v>
      </c>
      <c r="C1222" s="307" t="s">
        <v>66</v>
      </c>
      <c r="D1222" s="307"/>
      <c r="E1222" s="307"/>
      <c r="F1222" s="254" t="s">
        <v>67</v>
      </c>
      <c r="G1222" s="254"/>
      <c r="H1222" s="259" t="s">
        <v>308</v>
      </c>
      <c r="I1222" s="259"/>
      <c r="J1222" s="259"/>
    </row>
    <row r="1223" spans="2:10">
      <c r="C1223" s="8"/>
      <c r="D1223" s="8"/>
      <c r="E1223" s="1"/>
      <c r="F1223" s="254" t="s">
        <v>68</v>
      </c>
      <c r="G1223" s="254"/>
      <c r="H1223" s="254" t="s">
        <v>69</v>
      </c>
      <c r="I1223" s="254"/>
      <c r="J1223" s="254"/>
    </row>
    <row r="1224" spans="2:10">
      <c r="B1224" s="138" t="s">
        <v>70</v>
      </c>
      <c r="D1224" s="8"/>
      <c r="E1224" s="8"/>
      <c r="F1224" s="8"/>
      <c r="G1224" s="8"/>
      <c r="J1224" s="159"/>
    </row>
    <row r="1225" spans="2:10" ht="16.5" customHeight="1">
      <c r="C1225" s="307" t="s">
        <v>71</v>
      </c>
      <c r="D1225" s="307"/>
      <c r="E1225" s="307"/>
      <c r="F1225" s="254" t="s">
        <v>67</v>
      </c>
      <c r="G1225" s="254"/>
      <c r="H1225" s="259" t="s">
        <v>212</v>
      </c>
      <c r="I1225" s="259"/>
      <c r="J1225" s="259"/>
    </row>
    <row r="1226" spans="2:10">
      <c r="C1226" s="8"/>
      <c r="D1226" s="8"/>
      <c r="E1226" s="8"/>
      <c r="F1226" s="254" t="s">
        <v>68</v>
      </c>
      <c r="G1226" s="254"/>
      <c r="H1226" s="254" t="s">
        <v>69</v>
      </c>
      <c r="I1226" s="254"/>
      <c r="J1226" s="254"/>
    </row>
    <row r="1229" spans="2:10" s="151" customFormat="1"/>
    <row r="1230" spans="2:10" s="151" customFormat="1"/>
    <row r="1231" spans="2:10" s="151" customFormat="1"/>
    <row r="1232" spans="2:10" s="151" customFormat="1"/>
    <row r="1233" s="151" customFormat="1"/>
    <row r="1234" s="151" customFormat="1"/>
    <row r="1235" s="151" customFormat="1"/>
    <row r="1236" s="151" customFormat="1"/>
    <row r="1237" s="151" customFormat="1"/>
    <row r="1238" s="151" customFormat="1"/>
    <row r="1239" s="151" customFormat="1"/>
    <row r="1240" s="151" customFormat="1"/>
    <row r="1241" s="151" customFormat="1"/>
    <row r="1242" s="151" customFormat="1"/>
    <row r="1243" s="151" customFormat="1"/>
    <row r="1244" s="151" customFormat="1"/>
    <row r="1245" s="151" customFormat="1"/>
    <row r="1246" s="151" customFormat="1"/>
    <row r="1247" s="151" customFormat="1"/>
    <row r="1248" s="151" customFormat="1"/>
    <row r="1249" s="151" customFormat="1"/>
    <row r="1250" s="151" customFormat="1"/>
    <row r="1251" s="151" customFormat="1"/>
    <row r="1252" s="151" customFormat="1"/>
    <row r="1253" s="151" customFormat="1"/>
    <row r="1254" s="151" customFormat="1"/>
    <row r="1255" s="151" customFormat="1"/>
    <row r="1256" s="151" customFormat="1"/>
    <row r="1257" s="151" customFormat="1"/>
    <row r="1258" s="151" customFormat="1"/>
    <row r="1259" s="151" customFormat="1"/>
    <row r="1260" s="151" customFormat="1"/>
    <row r="1261" s="151" customFormat="1"/>
    <row r="1262" s="151" customFormat="1"/>
    <row r="1263" s="151" customFormat="1"/>
    <row r="1264" s="151" customFormat="1"/>
    <row r="1265" spans="2:10">
      <c r="H1265" s="13"/>
      <c r="I1265" s="255" t="s">
        <v>126</v>
      </c>
      <c r="J1265" s="255"/>
    </row>
    <row r="1266" spans="2:10">
      <c r="H1266" s="13"/>
      <c r="I1266" s="140"/>
      <c r="J1266" s="140"/>
    </row>
    <row r="1267" spans="2:10">
      <c r="B1267" s="256" t="s">
        <v>120</v>
      </c>
      <c r="C1267" s="256"/>
      <c r="D1267" s="256"/>
      <c r="E1267" s="256"/>
      <c r="F1267" s="256"/>
      <c r="G1267" s="256"/>
      <c r="H1267" s="256"/>
      <c r="I1267" s="256"/>
    </row>
    <row r="1268" spans="2:10">
      <c r="B1268" s="256" t="s">
        <v>127</v>
      </c>
      <c r="C1268" s="256"/>
      <c r="D1268" s="256"/>
      <c r="E1268" s="256"/>
      <c r="F1268" s="256"/>
      <c r="G1268" s="256"/>
      <c r="H1268" s="256"/>
      <c r="I1268" s="256"/>
    </row>
    <row r="1269" spans="2:10">
      <c r="B1269" s="256" t="s">
        <v>311</v>
      </c>
      <c r="C1269" s="256"/>
      <c r="D1269" s="256"/>
      <c r="E1269" s="256"/>
      <c r="F1269" s="256"/>
      <c r="G1269" s="256"/>
      <c r="H1269" s="256"/>
      <c r="I1269" s="256"/>
    </row>
    <row r="1270" spans="2:10">
      <c r="J1270" s="12"/>
    </row>
    <row r="1271" spans="2:10" ht="16.5" customHeight="1">
      <c r="B1271" s="261" t="s">
        <v>29</v>
      </c>
      <c r="C1271" s="139" t="s">
        <v>30</v>
      </c>
      <c r="D1271" s="282" t="s">
        <v>144</v>
      </c>
      <c r="E1271" s="264"/>
      <c r="F1271" s="264"/>
      <c r="G1271" s="264"/>
      <c r="H1271" s="264"/>
      <c r="I1271" s="283"/>
      <c r="J1271" s="12"/>
    </row>
    <row r="1272" spans="2:10">
      <c r="B1272" s="261"/>
      <c r="C1272" s="139" t="s">
        <v>31</v>
      </c>
      <c r="D1272" s="262">
        <v>104021</v>
      </c>
      <c r="E1272" s="262"/>
      <c r="F1272" s="262"/>
      <c r="G1272" s="262"/>
      <c r="H1272" s="262"/>
      <c r="I1272" s="262"/>
    </row>
    <row r="1273" spans="2:10">
      <c r="B1273" s="260"/>
      <c r="C1273" s="260"/>
      <c r="D1273" s="260"/>
      <c r="E1273" s="260"/>
      <c r="F1273" s="260"/>
      <c r="G1273" s="260"/>
      <c r="H1273" s="260"/>
      <c r="I1273" s="260"/>
    </row>
    <row r="1274" spans="2:10">
      <c r="B1274" s="261" t="s">
        <v>32</v>
      </c>
      <c r="C1274" s="139" t="s">
        <v>30</v>
      </c>
      <c r="D1274" s="282" t="s">
        <v>144</v>
      </c>
      <c r="E1274" s="264"/>
      <c r="F1274" s="264"/>
      <c r="G1274" s="264"/>
      <c r="H1274" s="264"/>
      <c r="I1274" s="283"/>
    </row>
    <row r="1275" spans="2:10">
      <c r="B1275" s="261"/>
      <c r="C1275" s="139" t="s">
        <v>31</v>
      </c>
      <c r="D1275" s="262">
        <v>104021</v>
      </c>
      <c r="E1275" s="262"/>
      <c r="F1275" s="262"/>
      <c r="G1275" s="262"/>
      <c r="H1275" s="262"/>
      <c r="I1275" s="262"/>
    </row>
    <row r="1276" spans="2:10">
      <c r="B1276" s="264"/>
      <c r="C1276" s="264"/>
      <c r="D1276" s="264"/>
      <c r="E1276" s="264"/>
      <c r="F1276" s="264"/>
      <c r="G1276" s="264"/>
      <c r="H1276" s="264"/>
      <c r="I1276" s="264"/>
    </row>
    <row r="1277" spans="2:10">
      <c r="B1277" s="261" t="s">
        <v>33</v>
      </c>
      <c r="C1277" s="261"/>
      <c r="D1277" s="282" t="s">
        <v>144</v>
      </c>
      <c r="E1277" s="264"/>
      <c r="F1277" s="264"/>
      <c r="G1277" s="264"/>
      <c r="H1277" s="264"/>
      <c r="I1277" s="283"/>
    </row>
    <row r="1278" spans="2:10">
      <c r="B1278" s="260"/>
      <c r="C1278" s="260"/>
      <c r="D1278" s="303"/>
      <c r="E1278" s="303"/>
      <c r="F1278" s="303"/>
      <c r="G1278" s="303"/>
      <c r="H1278" s="303"/>
    </row>
    <row r="1279" spans="2:10">
      <c r="B1279" s="261" t="s">
        <v>34</v>
      </c>
      <c r="C1279" s="261"/>
      <c r="D1279" s="262">
        <v>1006</v>
      </c>
      <c r="E1279" s="262"/>
      <c r="F1279" s="262"/>
      <c r="G1279" s="262"/>
      <c r="H1279" s="262"/>
      <c r="I1279" s="262"/>
    </row>
    <row r="1280" spans="2:10">
      <c r="B1280" s="264"/>
      <c r="C1280" s="264"/>
      <c r="D1280" s="264"/>
      <c r="E1280" s="264"/>
      <c r="F1280" s="264"/>
      <c r="G1280" s="264"/>
      <c r="H1280" s="264"/>
      <c r="I1280" s="264"/>
    </row>
    <row r="1281" spans="2:10">
      <c r="B1281" s="265" t="s">
        <v>123</v>
      </c>
      <c r="C1281" s="139" t="s">
        <v>37</v>
      </c>
      <c r="D1281" s="304" t="s">
        <v>142</v>
      </c>
      <c r="E1281" s="305"/>
      <c r="F1281" s="305"/>
      <c r="G1281" s="305"/>
      <c r="H1281" s="305"/>
      <c r="I1281" s="306"/>
    </row>
    <row r="1282" spans="2:10">
      <c r="B1282" s="265"/>
      <c r="C1282" s="139" t="s">
        <v>38</v>
      </c>
      <c r="D1282" s="304" t="s">
        <v>142</v>
      </c>
      <c r="E1282" s="305"/>
      <c r="F1282" s="305"/>
      <c r="G1282" s="305"/>
      <c r="H1282" s="305"/>
      <c r="I1282" s="306"/>
    </row>
    <row r="1283" spans="2:10">
      <c r="B1283" s="265"/>
      <c r="C1283" s="139" t="s">
        <v>39</v>
      </c>
      <c r="D1283" s="262" t="s">
        <v>143</v>
      </c>
      <c r="E1283" s="262"/>
      <c r="F1283" s="262"/>
      <c r="G1283" s="262"/>
      <c r="H1283" s="262"/>
      <c r="I1283" s="262"/>
    </row>
    <row r="1284" spans="2:10">
      <c r="B1284" s="260"/>
      <c r="C1284" s="260"/>
      <c r="D1284" s="303"/>
      <c r="E1284" s="303"/>
      <c r="F1284" s="303"/>
      <c r="G1284" s="303"/>
      <c r="H1284" s="303"/>
    </row>
    <row r="1285" spans="2:10">
      <c r="B1285" s="267" t="s">
        <v>124</v>
      </c>
      <c r="C1285" s="139" t="s">
        <v>41</v>
      </c>
      <c r="D1285" s="273" t="s">
        <v>207</v>
      </c>
      <c r="E1285" s="274"/>
      <c r="F1285" s="274"/>
      <c r="G1285" s="274"/>
      <c r="H1285" s="274"/>
      <c r="I1285" s="275"/>
    </row>
    <row r="1286" spans="2:10" ht="24" customHeight="1">
      <c r="B1286" s="269"/>
      <c r="C1286" s="139" t="s">
        <v>42</v>
      </c>
      <c r="D1286" s="262">
        <v>1108</v>
      </c>
      <c r="E1286" s="262"/>
      <c r="F1286" s="262"/>
      <c r="G1286" s="262"/>
      <c r="H1286" s="262"/>
      <c r="I1286" s="262"/>
    </row>
    <row r="1287" spans="2:10" ht="40.5" customHeight="1">
      <c r="B1287" s="269"/>
      <c r="C1287" s="139" t="s">
        <v>43</v>
      </c>
      <c r="D1287" s="273" t="s">
        <v>238</v>
      </c>
      <c r="E1287" s="310"/>
      <c r="F1287" s="310"/>
      <c r="G1287" s="310"/>
      <c r="H1287" s="310"/>
      <c r="I1287" s="311"/>
      <c r="J1287" s="147"/>
    </row>
    <row r="1288" spans="2:10" ht="27" customHeight="1">
      <c r="B1288" s="271"/>
      <c r="C1288" s="139" t="s">
        <v>44</v>
      </c>
      <c r="D1288" s="312" t="s">
        <v>233</v>
      </c>
      <c r="E1288" s="312"/>
      <c r="F1288" s="312"/>
      <c r="G1288" s="312"/>
      <c r="H1288" s="312"/>
      <c r="I1288" s="312"/>
    </row>
    <row r="1289" spans="2:10">
      <c r="B1289" s="260"/>
      <c r="C1289" s="260"/>
      <c r="D1289" s="303"/>
      <c r="E1289" s="303"/>
      <c r="F1289" s="303"/>
      <c r="G1289" s="303"/>
      <c r="H1289" s="303"/>
    </row>
    <row r="1290" spans="2:10">
      <c r="B1290" s="261" t="s">
        <v>125</v>
      </c>
      <c r="C1290" s="261"/>
      <c r="D1290" s="262" t="s">
        <v>148</v>
      </c>
      <c r="E1290" s="262"/>
      <c r="F1290" s="262"/>
      <c r="G1290" s="262"/>
      <c r="H1290" s="262"/>
      <c r="I1290" s="262"/>
    </row>
    <row r="1292" spans="2:10" ht="78" customHeight="1">
      <c r="B1292" s="38"/>
      <c r="C1292" s="38"/>
      <c r="D1292" s="314" t="s">
        <v>128</v>
      </c>
      <c r="E1292" s="315"/>
      <c r="F1292" s="314" t="s">
        <v>129</v>
      </c>
      <c r="G1292" s="315"/>
      <c r="H1292" s="316" t="s">
        <v>130</v>
      </c>
      <c r="I1292" s="316" t="s">
        <v>131</v>
      </c>
      <c r="J1292" s="316" t="s">
        <v>132</v>
      </c>
    </row>
    <row r="1293" spans="2:10" ht="27">
      <c r="B1293" s="139" t="s">
        <v>133</v>
      </c>
      <c r="C1293" s="143">
        <v>1108</v>
      </c>
      <c r="D1293" s="3" t="s">
        <v>2</v>
      </c>
      <c r="E1293" s="3" t="s">
        <v>134</v>
      </c>
      <c r="F1293" s="3" t="s">
        <v>2</v>
      </c>
      <c r="G1293" s="3" t="s">
        <v>134</v>
      </c>
      <c r="H1293" s="317"/>
      <c r="I1293" s="317"/>
      <c r="J1293" s="317"/>
    </row>
    <row r="1294" spans="2:10">
      <c r="B1294" s="139" t="s">
        <v>135</v>
      </c>
      <c r="C1294" s="143">
        <v>32002</v>
      </c>
      <c r="D1294" s="3">
        <v>1</v>
      </c>
      <c r="E1294" s="3">
        <v>2</v>
      </c>
      <c r="F1294" s="3">
        <v>3</v>
      </c>
      <c r="G1294" s="3">
        <v>4</v>
      </c>
      <c r="H1294" s="3">
        <v>5</v>
      </c>
      <c r="I1294" s="3">
        <v>6</v>
      </c>
      <c r="J1294" s="3">
        <v>7</v>
      </c>
    </row>
    <row r="1295" spans="2:10" ht="30" customHeight="1">
      <c r="B1295" s="139" t="s">
        <v>136</v>
      </c>
      <c r="C1295" s="273" t="s">
        <v>238</v>
      </c>
      <c r="D1295" s="274"/>
      <c r="E1295" s="274"/>
      <c r="F1295" s="274"/>
      <c r="G1295" s="274"/>
      <c r="H1295" s="274"/>
      <c r="I1295" s="274"/>
      <c r="J1295" s="275"/>
    </row>
    <row r="1296" spans="2:10" ht="200.25" customHeight="1">
      <c r="B1296" s="139" t="s">
        <v>137</v>
      </c>
      <c r="C1296" s="142" t="s">
        <v>234</v>
      </c>
      <c r="D1296" s="39" t="s">
        <v>28</v>
      </c>
      <c r="E1296" s="39" t="s">
        <v>28</v>
      </c>
      <c r="F1296" s="39" t="s">
        <v>28</v>
      </c>
      <c r="G1296" s="11"/>
      <c r="H1296" s="39" t="s">
        <v>28</v>
      </c>
      <c r="I1296" s="39" t="s">
        <v>28</v>
      </c>
      <c r="J1296" s="39" t="s">
        <v>28</v>
      </c>
    </row>
    <row r="1297" spans="2:10" ht="74.25" customHeight="1">
      <c r="B1297" s="139" t="s">
        <v>138</v>
      </c>
      <c r="C1297" s="142" t="s">
        <v>235</v>
      </c>
      <c r="D1297" s="39" t="s">
        <v>28</v>
      </c>
      <c r="E1297" s="39" t="s">
        <v>28</v>
      </c>
      <c r="F1297" s="39" t="s">
        <v>28</v>
      </c>
      <c r="G1297" s="39" t="s">
        <v>27</v>
      </c>
      <c r="H1297" s="39" t="s">
        <v>28</v>
      </c>
      <c r="I1297" s="39" t="s">
        <v>28</v>
      </c>
      <c r="J1297" s="39" t="s">
        <v>28</v>
      </c>
    </row>
    <row r="1298" spans="2:10" ht="45.75" customHeight="1">
      <c r="B1298" s="239" t="s">
        <v>224</v>
      </c>
      <c r="C1298" s="142" t="s">
        <v>236</v>
      </c>
      <c r="D1298" s="39" t="s">
        <v>28</v>
      </c>
      <c r="E1298" s="39" t="s">
        <v>28</v>
      </c>
      <c r="F1298" s="39" t="s">
        <v>28</v>
      </c>
      <c r="G1298" s="11"/>
      <c r="H1298" s="39" t="s">
        <v>28</v>
      </c>
      <c r="I1298" s="39" t="s">
        <v>28</v>
      </c>
      <c r="J1298" s="39" t="s">
        <v>28</v>
      </c>
    </row>
    <row r="1299" spans="2:10" ht="19.5" customHeight="1">
      <c r="B1299" s="318" t="s">
        <v>140</v>
      </c>
      <c r="C1299" s="318"/>
      <c r="D1299" s="38"/>
      <c r="E1299" s="38"/>
      <c r="F1299" s="38"/>
      <c r="G1299" s="38"/>
      <c r="H1299" s="38"/>
      <c r="I1299" s="38"/>
      <c r="J1299" s="38"/>
    </row>
    <row r="1300" spans="2:10" s="151" customFormat="1" ht="45.75" customHeight="1">
      <c r="B1300" s="308" t="s">
        <v>303</v>
      </c>
      <c r="C1300" s="309"/>
      <c r="D1300" s="46">
        <v>100</v>
      </c>
      <c r="E1300" s="46"/>
      <c r="F1300" s="46">
        <v>100</v>
      </c>
      <c r="G1300" s="46"/>
      <c r="H1300" s="177"/>
      <c r="I1300" s="46">
        <f>G1300-H1300</f>
        <v>0</v>
      </c>
      <c r="J1300" s="177"/>
    </row>
    <row r="1301" spans="2:10" ht="120.75" customHeight="1">
      <c r="B1301" s="319" t="s">
        <v>141</v>
      </c>
      <c r="C1301" s="319"/>
      <c r="D1301" s="181">
        <v>655108.30000000005</v>
      </c>
      <c r="E1301" s="181"/>
      <c r="F1301" s="181">
        <v>655108.30000000005</v>
      </c>
      <c r="G1301" s="181"/>
      <c r="H1301" s="43"/>
      <c r="I1301" s="181">
        <f>G1301-H1301</f>
        <v>0</v>
      </c>
      <c r="J1301" s="208"/>
    </row>
    <row r="1302" spans="2:10">
      <c r="D1302" s="148"/>
      <c r="E1302" s="194"/>
      <c r="F1302" s="148"/>
    </row>
    <row r="1303" spans="2:10" s="151" customFormat="1">
      <c r="D1303" s="148"/>
      <c r="E1303" s="194"/>
      <c r="F1303" s="148"/>
    </row>
    <row r="1304" spans="2:10" s="151" customFormat="1">
      <c r="D1304" s="148"/>
      <c r="E1304" s="194"/>
      <c r="F1304" s="148"/>
    </row>
    <row r="1305" spans="2:10" ht="16.5" customHeight="1">
      <c r="B1305" s="153" t="s">
        <v>313</v>
      </c>
      <c r="C1305" s="307" t="s">
        <v>66</v>
      </c>
      <c r="D1305" s="307"/>
      <c r="E1305" s="307"/>
      <c r="F1305" s="254" t="s">
        <v>67</v>
      </c>
      <c r="G1305" s="254"/>
      <c r="H1305" s="259" t="s">
        <v>308</v>
      </c>
      <c r="I1305" s="259"/>
      <c r="J1305" s="259"/>
    </row>
    <row r="1306" spans="2:10">
      <c r="C1306" s="8"/>
      <c r="D1306" s="8"/>
      <c r="E1306" s="1"/>
      <c r="F1306" s="254" t="s">
        <v>68</v>
      </c>
      <c r="G1306" s="254"/>
      <c r="H1306" s="254" t="s">
        <v>69</v>
      </c>
      <c r="I1306" s="254"/>
      <c r="J1306" s="254"/>
    </row>
    <row r="1307" spans="2:10">
      <c r="B1307" s="138" t="s">
        <v>70</v>
      </c>
      <c r="D1307" s="8"/>
      <c r="E1307" s="8"/>
      <c r="F1307" s="8"/>
      <c r="G1307" s="8"/>
    </row>
    <row r="1308" spans="2:10" ht="16.5" customHeight="1">
      <c r="C1308" s="307" t="s">
        <v>71</v>
      </c>
      <c r="D1308" s="307"/>
      <c r="E1308" s="307"/>
      <c r="F1308" s="254" t="s">
        <v>67</v>
      </c>
      <c r="G1308" s="254"/>
      <c r="H1308" s="259" t="s">
        <v>212</v>
      </c>
      <c r="I1308" s="259"/>
      <c r="J1308" s="259"/>
    </row>
    <row r="1309" spans="2:10">
      <c r="C1309" s="8"/>
      <c r="D1309" s="8"/>
      <c r="E1309" s="8"/>
      <c r="F1309" s="254" t="s">
        <v>68</v>
      </c>
      <c r="G1309" s="254"/>
      <c r="H1309" s="254" t="s">
        <v>69</v>
      </c>
      <c r="I1309" s="254"/>
      <c r="J1309" s="254"/>
    </row>
    <row r="1310" spans="2:10" ht="17.25">
      <c r="C1310" s="251"/>
    </row>
  </sheetData>
  <mergeCells count="906">
    <mergeCell ref="J1120:J1121"/>
    <mergeCell ref="B1267:I1267"/>
    <mergeCell ref="B1268:I1268"/>
    <mergeCell ref="C1123:J1123"/>
    <mergeCell ref="B1127:C1127"/>
    <mergeCell ref="B1128:C1128"/>
    <mergeCell ref="C1132:E1132"/>
    <mergeCell ref="F1132:G1132"/>
    <mergeCell ref="H1132:J1132"/>
    <mergeCell ref="F1133:G1133"/>
    <mergeCell ref="H1133:J1133"/>
    <mergeCell ref="C1135:E1135"/>
    <mergeCell ref="F1135:G1135"/>
    <mergeCell ref="H1135:J1135"/>
    <mergeCell ref="F1136:G1136"/>
    <mergeCell ref="H1136:J1136"/>
    <mergeCell ref="J1209:J1210"/>
    <mergeCell ref="B1206:H1206"/>
    <mergeCell ref="B1207:C1207"/>
    <mergeCell ref="D1207:I1207"/>
    <mergeCell ref="D1209:E1209"/>
    <mergeCell ref="F1209:G1209"/>
    <mergeCell ref="H1209:H1210"/>
    <mergeCell ref="I1209:I1210"/>
    <mergeCell ref="I1181:J1181"/>
    <mergeCell ref="B1183:I1183"/>
    <mergeCell ref="D1120:E1120"/>
    <mergeCell ref="F1120:G1120"/>
    <mergeCell ref="H1120:H1121"/>
    <mergeCell ref="I1120:I1121"/>
    <mergeCell ref="C1212:J1212"/>
    <mergeCell ref="B1218:C1218"/>
    <mergeCell ref="B1099:B1100"/>
    <mergeCell ref="D1099:I1099"/>
    <mergeCell ref="D1100:I1100"/>
    <mergeCell ref="B1101:I1101"/>
    <mergeCell ref="B1102:B1103"/>
    <mergeCell ref="D1102:I1102"/>
    <mergeCell ref="D1103:I1103"/>
    <mergeCell ref="B1104:I1104"/>
    <mergeCell ref="B1105:C1105"/>
    <mergeCell ref="D1105:I1105"/>
    <mergeCell ref="B1106:H1106"/>
    <mergeCell ref="B1107:C1107"/>
    <mergeCell ref="D1107:I1107"/>
    <mergeCell ref="D1116:I1116"/>
    <mergeCell ref="B1117:H1117"/>
    <mergeCell ref="B1118:C1118"/>
    <mergeCell ref="D1118:I1118"/>
    <mergeCell ref="D1111:I1111"/>
    <mergeCell ref="B1112:H1112"/>
    <mergeCell ref="B1108:I1108"/>
    <mergeCell ref="B1109:B1111"/>
    <mergeCell ref="B1113:B1116"/>
    <mergeCell ref="D1115:I1115"/>
    <mergeCell ref="D1113:I1113"/>
    <mergeCell ref="D1114:I1114"/>
    <mergeCell ref="D1109:I1109"/>
    <mergeCell ref="D1110:I1110"/>
    <mergeCell ref="D1010:I1010"/>
    <mergeCell ref="D1011:I1011"/>
    <mergeCell ref="B1012:I1012"/>
    <mergeCell ref="B1013:B1014"/>
    <mergeCell ref="D1013:I1013"/>
    <mergeCell ref="D1014:I1014"/>
    <mergeCell ref="B1015:I1015"/>
    <mergeCell ref="F1044:G1044"/>
    <mergeCell ref="H1044:J1044"/>
    <mergeCell ref="C1046:E1046"/>
    <mergeCell ref="F1046:G1046"/>
    <mergeCell ref="H1046:J1046"/>
    <mergeCell ref="B1016:C1016"/>
    <mergeCell ref="H1043:J1043"/>
    <mergeCell ref="F1031:G1031"/>
    <mergeCell ref="H1031:H1032"/>
    <mergeCell ref="I1031:I1032"/>
    <mergeCell ref="I1004:J1004"/>
    <mergeCell ref="B1006:I1006"/>
    <mergeCell ref="I1093:J1093"/>
    <mergeCell ref="B1095:I1095"/>
    <mergeCell ref="B1096:I1096"/>
    <mergeCell ref="B1097:I1097"/>
    <mergeCell ref="D1016:I1016"/>
    <mergeCell ref="B1017:H1017"/>
    <mergeCell ref="F965:G965"/>
    <mergeCell ref="H965:J965"/>
    <mergeCell ref="C967:E967"/>
    <mergeCell ref="F967:G967"/>
    <mergeCell ref="H967:J967"/>
    <mergeCell ref="F968:G968"/>
    <mergeCell ref="H968:J968"/>
    <mergeCell ref="B952:C952"/>
    <mergeCell ref="B953:C953"/>
    <mergeCell ref="B955:C955"/>
    <mergeCell ref="B956:C956"/>
    <mergeCell ref="B959:C959"/>
    <mergeCell ref="B960:C960"/>
    <mergeCell ref="C964:E964"/>
    <mergeCell ref="F964:G964"/>
    <mergeCell ref="H964:J964"/>
    <mergeCell ref="B958:C958"/>
    <mergeCell ref="B954:C954"/>
    <mergeCell ref="B957:C957"/>
    <mergeCell ref="B942:H942"/>
    <mergeCell ref="B943:C943"/>
    <mergeCell ref="D943:I943"/>
    <mergeCell ref="D945:E945"/>
    <mergeCell ref="F945:G945"/>
    <mergeCell ref="H945:H946"/>
    <mergeCell ref="I945:I946"/>
    <mergeCell ref="J945:J946"/>
    <mergeCell ref="C948:J948"/>
    <mergeCell ref="I918:J918"/>
    <mergeCell ref="B920:I920"/>
    <mergeCell ref="B921:I921"/>
    <mergeCell ref="B922:I922"/>
    <mergeCell ref="B924:B925"/>
    <mergeCell ref="D924:I924"/>
    <mergeCell ref="D925:I925"/>
    <mergeCell ref="B933:I933"/>
    <mergeCell ref="B934:B936"/>
    <mergeCell ref="D934:I934"/>
    <mergeCell ref="D935:I935"/>
    <mergeCell ref="D936:I936"/>
    <mergeCell ref="B937:H937"/>
    <mergeCell ref="B938:B941"/>
    <mergeCell ref="D938:I938"/>
    <mergeCell ref="D939:I939"/>
    <mergeCell ref="D940:I940"/>
    <mergeCell ref="D941:I941"/>
    <mergeCell ref="B926:I926"/>
    <mergeCell ref="B927:B928"/>
    <mergeCell ref="D927:I927"/>
    <mergeCell ref="D928:I928"/>
    <mergeCell ref="B929:I929"/>
    <mergeCell ref="B930:C930"/>
    <mergeCell ref="D930:I930"/>
    <mergeCell ref="B931:H931"/>
    <mergeCell ref="B932:C932"/>
    <mergeCell ref="D932:I932"/>
    <mergeCell ref="C882:E882"/>
    <mergeCell ref="F882:G882"/>
    <mergeCell ref="H882:J882"/>
    <mergeCell ref="F883:G883"/>
    <mergeCell ref="H883:J883"/>
    <mergeCell ref="C885:E885"/>
    <mergeCell ref="F885:G885"/>
    <mergeCell ref="H885:J885"/>
    <mergeCell ref="F886:G886"/>
    <mergeCell ref="H886:J886"/>
    <mergeCell ref="D862:E862"/>
    <mergeCell ref="F862:G862"/>
    <mergeCell ref="H862:H863"/>
    <mergeCell ref="I862:I863"/>
    <mergeCell ref="J862:J863"/>
    <mergeCell ref="C865:J865"/>
    <mergeCell ref="B869:C869"/>
    <mergeCell ref="B873:C873"/>
    <mergeCell ref="B878:C878"/>
    <mergeCell ref="B870:C870"/>
    <mergeCell ref="B871:C871"/>
    <mergeCell ref="B872:C872"/>
    <mergeCell ref="B841:B842"/>
    <mergeCell ref="D841:I841"/>
    <mergeCell ref="D842:I842"/>
    <mergeCell ref="B843:I843"/>
    <mergeCell ref="B844:B845"/>
    <mergeCell ref="D844:I844"/>
    <mergeCell ref="D845:I845"/>
    <mergeCell ref="B854:H854"/>
    <mergeCell ref="B855:B858"/>
    <mergeCell ref="D855:I855"/>
    <mergeCell ref="D856:I856"/>
    <mergeCell ref="D857:I857"/>
    <mergeCell ref="D858:I858"/>
    <mergeCell ref="B859:H859"/>
    <mergeCell ref="B860:C860"/>
    <mergeCell ref="D860:I860"/>
    <mergeCell ref="B846:I846"/>
    <mergeCell ref="B847:C847"/>
    <mergeCell ref="D847:I847"/>
    <mergeCell ref="B848:H848"/>
    <mergeCell ref="B849:C849"/>
    <mergeCell ref="D849:I849"/>
    <mergeCell ref="B850:I850"/>
    <mergeCell ref="B851:B853"/>
    <mergeCell ref="D851:I851"/>
    <mergeCell ref="D852:I852"/>
    <mergeCell ref="D853:I853"/>
    <mergeCell ref="F751:G751"/>
    <mergeCell ref="H751:J751"/>
    <mergeCell ref="B736:C736"/>
    <mergeCell ref="B738:C738"/>
    <mergeCell ref="B743:C743"/>
    <mergeCell ref="C747:E747"/>
    <mergeCell ref="F747:G747"/>
    <mergeCell ref="H747:J747"/>
    <mergeCell ref="F748:G748"/>
    <mergeCell ref="H748:J748"/>
    <mergeCell ref="C750:E750"/>
    <mergeCell ref="F750:G750"/>
    <mergeCell ref="H750:J750"/>
    <mergeCell ref="I835:J835"/>
    <mergeCell ref="B837:I837"/>
    <mergeCell ref="B838:I838"/>
    <mergeCell ref="B839:I839"/>
    <mergeCell ref="D797:I797"/>
    <mergeCell ref="B798:I798"/>
    <mergeCell ref="B799:B800"/>
    <mergeCell ref="D799:I799"/>
    <mergeCell ref="D800:I800"/>
    <mergeCell ref="B809:H809"/>
    <mergeCell ref="B810:B813"/>
    <mergeCell ref="D810:I810"/>
    <mergeCell ref="D811:I811"/>
    <mergeCell ref="D812:I812"/>
    <mergeCell ref="D813:I813"/>
    <mergeCell ref="B814:H814"/>
    <mergeCell ref="B815:C815"/>
    <mergeCell ref="D815:I815"/>
    <mergeCell ref="B801:I801"/>
    <mergeCell ref="D728:E728"/>
    <mergeCell ref="F728:G728"/>
    <mergeCell ref="H728:H729"/>
    <mergeCell ref="I728:I729"/>
    <mergeCell ref="J728:J729"/>
    <mergeCell ref="C731:J731"/>
    <mergeCell ref="B735:C735"/>
    <mergeCell ref="B739:C739"/>
    <mergeCell ref="B720:H720"/>
    <mergeCell ref="B721:B724"/>
    <mergeCell ref="D721:I721"/>
    <mergeCell ref="D722:I722"/>
    <mergeCell ref="D723:I723"/>
    <mergeCell ref="D724:I724"/>
    <mergeCell ref="B725:H725"/>
    <mergeCell ref="B726:C726"/>
    <mergeCell ref="D726:I726"/>
    <mergeCell ref="B715:C715"/>
    <mergeCell ref="D715:I715"/>
    <mergeCell ref="B716:I716"/>
    <mergeCell ref="B717:B719"/>
    <mergeCell ref="D717:I717"/>
    <mergeCell ref="D718:I718"/>
    <mergeCell ref="D719:I719"/>
    <mergeCell ref="B703:I703"/>
    <mergeCell ref="B704:I704"/>
    <mergeCell ref="B705:I705"/>
    <mergeCell ref="B707:B708"/>
    <mergeCell ref="D707:I707"/>
    <mergeCell ref="D708:I708"/>
    <mergeCell ref="B709:I709"/>
    <mergeCell ref="B710:B711"/>
    <mergeCell ref="D710:I710"/>
    <mergeCell ref="D711:I711"/>
    <mergeCell ref="F668:G668"/>
    <mergeCell ref="H668:J668"/>
    <mergeCell ref="B658:C658"/>
    <mergeCell ref="I701:J701"/>
    <mergeCell ref="B656:C656"/>
    <mergeCell ref="B657:C657"/>
    <mergeCell ref="B660:C660"/>
    <mergeCell ref="C664:E664"/>
    <mergeCell ref="F664:G664"/>
    <mergeCell ref="H664:J664"/>
    <mergeCell ref="F665:G665"/>
    <mergeCell ref="H665:J665"/>
    <mergeCell ref="B659:C659"/>
    <mergeCell ref="B712:I712"/>
    <mergeCell ref="B713:C713"/>
    <mergeCell ref="D713:I713"/>
    <mergeCell ref="B714:H714"/>
    <mergeCell ref="B641:H641"/>
    <mergeCell ref="B637:I637"/>
    <mergeCell ref="B638:B640"/>
    <mergeCell ref="D638:I638"/>
    <mergeCell ref="D639:I639"/>
    <mergeCell ref="D640:I640"/>
    <mergeCell ref="C667:E667"/>
    <mergeCell ref="F667:G667"/>
    <mergeCell ref="H667:J667"/>
    <mergeCell ref="B646:H646"/>
    <mergeCell ref="B647:C647"/>
    <mergeCell ref="D647:I647"/>
    <mergeCell ref="D649:E649"/>
    <mergeCell ref="F649:G649"/>
    <mergeCell ref="H649:H650"/>
    <mergeCell ref="I649:I650"/>
    <mergeCell ref="J649:J650"/>
    <mergeCell ref="C652:J652"/>
    <mergeCell ref="B630:I630"/>
    <mergeCell ref="D556:I556"/>
    <mergeCell ref="B557:H557"/>
    <mergeCell ref="B558:B561"/>
    <mergeCell ref="D558:I558"/>
    <mergeCell ref="D559:I559"/>
    <mergeCell ref="D560:I560"/>
    <mergeCell ref="D561:I561"/>
    <mergeCell ref="B562:H562"/>
    <mergeCell ref="B631:B632"/>
    <mergeCell ref="D631:I631"/>
    <mergeCell ref="D632:I632"/>
    <mergeCell ref="B633:I633"/>
    <mergeCell ref="B634:C634"/>
    <mergeCell ref="D634:I634"/>
    <mergeCell ref="B635:H635"/>
    <mergeCell ref="B636:C636"/>
    <mergeCell ref="D636:I636"/>
    <mergeCell ref="H580:J580"/>
    <mergeCell ref="H579:J579"/>
    <mergeCell ref="F580:G580"/>
    <mergeCell ref="F528:G528"/>
    <mergeCell ref="H528:J528"/>
    <mergeCell ref="B513:C513"/>
    <mergeCell ref="B514:C514"/>
    <mergeCell ref="I622:J622"/>
    <mergeCell ref="B624:I624"/>
    <mergeCell ref="B625:I625"/>
    <mergeCell ref="B626:I626"/>
    <mergeCell ref="B628:B629"/>
    <mergeCell ref="D628:I628"/>
    <mergeCell ref="D629:I629"/>
    <mergeCell ref="B520:C520"/>
    <mergeCell ref="C524:E524"/>
    <mergeCell ref="F524:G524"/>
    <mergeCell ref="H524:J524"/>
    <mergeCell ref="F525:G525"/>
    <mergeCell ref="H525:J525"/>
    <mergeCell ref="C527:E527"/>
    <mergeCell ref="F527:G527"/>
    <mergeCell ref="H527:J527"/>
    <mergeCell ref="I538:J538"/>
    <mergeCell ref="B540:I540"/>
    <mergeCell ref="B541:I541"/>
    <mergeCell ref="B542:I542"/>
    <mergeCell ref="B544:B545"/>
    <mergeCell ref="D544:I544"/>
    <mergeCell ref="D545:I545"/>
    <mergeCell ref="B546:I546"/>
    <mergeCell ref="B547:B548"/>
    <mergeCell ref="D547:I547"/>
    <mergeCell ref="D548:I548"/>
    <mergeCell ref="B549:I549"/>
    <mergeCell ref="D505:E505"/>
    <mergeCell ref="F505:G505"/>
    <mergeCell ref="H505:H506"/>
    <mergeCell ref="I505:I506"/>
    <mergeCell ref="J505:J506"/>
    <mergeCell ref="C508:J508"/>
    <mergeCell ref="B512:C512"/>
    <mergeCell ref="B515:C515"/>
    <mergeCell ref="B516:C516"/>
    <mergeCell ref="B497:H497"/>
    <mergeCell ref="B498:B501"/>
    <mergeCell ref="D498:I498"/>
    <mergeCell ref="D499:I499"/>
    <mergeCell ref="D500:I500"/>
    <mergeCell ref="D501:I501"/>
    <mergeCell ref="B502:H502"/>
    <mergeCell ref="B503:C503"/>
    <mergeCell ref="D503:I503"/>
    <mergeCell ref="B493:I493"/>
    <mergeCell ref="B494:B496"/>
    <mergeCell ref="D494:I494"/>
    <mergeCell ref="D495:I495"/>
    <mergeCell ref="D496:I496"/>
    <mergeCell ref="I478:J478"/>
    <mergeCell ref="B480:I480"/>
    <mergeCell ref="B481:I481"/>
    <mergeCell ref="B482:I482"/>
    <mergeCell ref="B484:B485"/>
    <mergeCell ref="D484:I484"/>
    <mergeCell ref="D485:I485"/>
    <mergeCell ref="B486:I486"/>
    <mergeCell ref="B487:B488"/>
    <mergeCell ref="D487:I487"/>
    <mergeCell ref="D488:I488"/>
    <mergeCell ref="B489:I489"/>
    <mergeCell ref="B490:C490"/>
    <mergeCell ref="D490:I490"/>
    <mergeCell ref="B491:H491"/>
    <mergeCell ref="B492:C492"/>
    <mergeCell ref="I230:J230"/>
    <mergeCell ref="B232:I232"/>
    <mergeCell ref="B233:I233"/>
    <mergeCell ref="B234:I234"/>
    <mergeCell ref="B236:B237"/>
    <mergeCell ref="D236:I236"/>
    <mergeCell ref="D237:I237"/>
    <mergeCell ref="I396:J396"/>
    <mergeCell ref="B398:I398"/>
    <mergeCell ref="I306:J306"/>
    <mergeCell ref="B308:I308"/>
    <mergeCell ref="B309:I309"/>
    <mergeCell ref="B310:I310"/>
    <mergeCell ref="B312:B313"/>
    <mergeCell ref="D312:I312"/>
    <mergeCell ref="D313:I313"/>
    <mergeCell ref="B314:I314"/>
    <mergeCell ref="B315:B316"/>
    <mergeCell ref="D315:I315"/>
    <mergeCell ref="D316:I316"/>
    <mergeCell ref="B317:I317"/>
    <mergeCell ref="B318:C318"/>
    <mergeCell ref="D318:I318"/>
    <mergeCell ref="B344:C344"/>
    <mergeCell ref="B254:H254"/>
    <mergeCell ref="B255:C255"/>
    <mergeCell ref="D255:I255"/>
    <mergeCell ref="D257:E257"/>
    <mergeCell ref="F257:G257"/>
    <mergeCell ref="H334:H335"/>
    <mergeCell ref="B267:C267"/>
    <mergeCell ref="J257:J258"/>
    <mergeCell ref="F197:G197"/>
    <mergeCell ref="H197:J197"/>
    <mergeCell ref="B188:C188"/>
    <mergeCell ref="B189:C189"/>
    <mergeCell ref="C193:E193"/>
    <mergeCell ref="F193:G193"/>
    <mergeCell ref="H193:J193"/>
    <mergeCell ref="F194:G194"/>
    <mergeCell ref="H194:J194"/>
    <mergeCell ref="B178:H178"/>
    <mergeCell ref="B179:C179"/>
    <mergeCell ref="D179:I179"/>
    <mergeCell ref="D181:E181"/>
    <mergeCell ref="F181:G181"/>
    <mergeCell ref="H181:H182"/>
    <mergeCell ref="I181:I182"/>
    <mergeCell ref="J181:J182"/>
    <mergeCell ref="C184:J184"/>
    <mergeCell ref="B173:H173"/>
    <mergeCell ref="B174:B177"/>
    <mergeCell ref="D174:I174"/>
    <mergeCell ref="D175:I175"/>
    <mergeCell ref="D176:I176"/>
    <mergeCell ref="D177:I177"/>
    <mergeCell ref="B162:I162"/>
    <mergeCell ref="B163:B164"/>
    <mergeCell ref="D163:I163"/>
    <mergeCell ref="D164:I164"/>
    <mergeCell ref="B165:I165"/>
    <mergeCell ref="B166:C166"/>
    <mergeCell ref="D166:I166"/>
    <mergeCell ref="B167:H167"/>
    <mergeCell ref="B168:C168"/>
    <mergeCell ref="D168:I168"/>
    <mergeCell ref="C196:E196"/>
    <mergeCell ref="F196:G196"/>
    <mergeCell ref="H196:J196"/>
    <mergeCell ref="B160:B161"/>
    <mergeCell ref="D160:I160"/>
    <mergeCell ref="D161:I161"/>
    <mergeCell ref="B108:C108"/>
    <mergeCell ref="C113:E113"/>
    <mergeCell ref="F113:G113"/>
    <mergeCell ref="H113:J113"/>
    <mergeCell ref="F114:G114"/>
    <mergeCell ref="H114:J114"/>
    <mergeCell ref="C116:E116"/>
    <mergeCell ref="F116:G116"/>
    <mergeCell ref="H116:J116"/>
    <mergeCell ref="B106:C106"/>
    <mergeCell ref="B169:I169"/>
    <mergeCell ref="B170:B172"/>
    <mergeCell ref="D170:I170"/>
    <mergeCell ref="D171:I171"/>
    <mergeCell ref="D172:I172"/>
    <mergeCell ref="B107:C107"/>
    <mergeCell ref="B93:H93"/>
    <mergeCell ref="B94:C94"/>
    <mergeCell ref="D94:I94"/>
    <mergeCell ref="F117:G117"/>
    <mergeCell ref="H117:J117"/>
    <mergeCell ref="B105:C105"/>
    <mergeCell ref="I154:J154"/>
    <mergeCell ref="B156:I156"/>
    <mergeCell ref="B157:I157"/>
    <mergeCell ref="B158:I158"/>
    <mergeCell ref="B72:I72"/>
    <mergeCell ref="B73:I73"/>
    <mergeCell ref="B75:B76"/>
    <mergeCell ref="D75:I75"/>
    <mergeCell ref="D76:I76"/>
    <mergeCell ref="B77:I77"/>
    <mergeCell ref="B78:B79"/>
    <mergeCell ref="D78:I78"/>
    <mergeCell ref="D79:I79"/>
    <mergeCell ref="D96:E96"/>
    <mergeCell ref="F96:G96"/>
    <mergeCell ref="H96:H97"/>
    <mergeCell ref="I96:I97"/>
    <mergeCell ref="J96:J97"/>
    <mergeCell ref="C99:J99"/>
    <mergeCell ref="B103:C103"/>
    <mergeCell ref="B104:C104"/>
    <mergeCell ref="B88:H88"/>
    <mergeCell ref="B89:B92"/>
    <mergeCell ref="D89:I89"/>
    <mergeCell ref="D90:I90"/>
    <mergeCell ref="D91:I91"/>
    <mergeCell ref="D7:I7"/>
    <mergeCell ref="D8:I8"/>
    <mergeCell ref="B9:I9"/>
    <mergeCell ref="B10:B11"/>
    <mergeCell ref="D10:I10"/>
    <mergeCell ref="D11:I11"/>
    <mergeCell ref="B12:I12"/>
    <mergeCell ref="B13:C13"/>
    <mergeCell ref="C453:E453"/>
    <mergeCell ref="D13:I13"/>
    <mergeCell ref="C54:E54"/>
    <mergeCell ref="F54:G54"/>
    <mergeCell ref="H54:J54"/>
    <mergeCell ref="F55:G55"/>
    <mergeCell ref="H55:J55"/>
    <mergeCell ref="J29:J30"/>
    <mergeCell ref="C32:J32"/>
    <mergeCell ref="B36:C36"/>
    <mergeCell ref="B37:C37"/>
    <mergeCell ref="B38:C38"/>
    <mergeCell ref="B47:C47"/>
    <mergeCell ref="C51:E51"/>
    <mergeCell ref="F51:G51"/>
    <mergeCell ref="H51:J51"/>
    <mergeCell ref="B39:C39"/>
    <mergeCell ref="B40:C40"/>
    <mergeCell ref="B41:C41"/>
    <mergeCell ref="B42:C42"/>
    <mergeCell ref="B43:C43"/>
    <mergeCell ref="B45:C45"/>
    <mergeCell ref="B46:C46"/>
    <mergeCell ref="F52:G52"/>
    <mergeCell ref="C1034:J1034"/>
    <mergeCell ref="B1038:C1038"/>
    <mergeCell ref="B1039:C1039"/>
    <mergeCell ref="C1043:E1043"/>
    <mergeCell ref="F1043:G1043"/>
    <mergeCell ref="D92:I92"/>
    <mergeCell ref="B1007:I1007"/>
    <mergeCell ref="B1008:I1008"/>
    <mergeCell ref="B1010:B1011"/>
    <mergeCell ref="I1:J1"/>
    <mergeCell ref="B3:I3"/>
    <mergeCell ref="B4:I4"/>
    <mergeCell ref="B5:I5"/>
    <mergeCell ref="B21:B24"/>
    <mergeCell ref="D21:I21"/>
    <mergeCell ref="D22:I22"/>
    <mergeCell ref="D23:I23"/>
    <mergeCell ref="D24:I24"/>
    <mergeCell ref="B14:H14"/>
    <mergeCell ref="B15:C15"/>
    <mergeCell ref="D15:I15"/>
    <mergeCell ref="B16:I16"/>
    <mergeCell ref="B17:B19"/>
    <mergeCell ref="D17:I17"/>
    <mergeCell ref="D18:I18"/>
    <mergeCell ref="D19:I19"/>
    <mergeCell ref="B20:H20"/>
    <mergeCell ref="B7:B8"/>
    <mergeCell ref="F1047:G1047"/>
    <mergeCell ref="H1047:J1047"/>
    <mergeCell ref="B1018:C1018"/>
    <mergeCell ref="D1018:I1018"/>
    <mergeCell ref="B1019:I1019"/>
    <mergeCell ref="B1020:B1022"/>
    <mergeCell ref="D1020:I1020"/>
    <mergeCell ref="D1021:I1021"/>
    <mergeCell ref="D1022:I1022"/>
    <mergeCell ref="B1023:H1023"/>
    <mergeCell ref="B1024:B1027"/>
    <mergeCell ref="D1024:I1024"/>
    <mergeCell ref="D1025:I1025"/>
    <mergeCell ref="D1026:I1026"/>
    <mergeCell ref="D1027:I1027"/>
    <mergeCell ref="B1028:H1028"/>
    <mergeCell ref="B1029:C1029"/>
    <mergeCell ref="D1029:I1029"/>
    <mergeCell ref="J1031:J1032"/>
    <mergeCell ref="D1031:E1031"/>
    <mergeCell ref="J423:J424"/>
    <mergeCell ref="C426:J426"/>
    <mergeCell ref="B416:B419"/>
    <mergeCell ref="D416:I416"/>
    <mergeCell ref="D417:I417"/>
    <mergeCell ref="D418:I418"/>
    <mergeCell ref="D419:I419"/>
    <mergeCell ref="B25:H25"/>
    <mergeCell ref="B26:C26"/>
    <mergeCell ref="D26:I26"/>
    <mergeCell ref="D29:E29"/>
    <mergeCell ref="F29:G29"/>
    <mergeCell ref="H29:H30"/>
    <mergeCell ref="I29:I30"/>
    <mergeCell ref="B80:I80"/>
    <mergeCell ref="B81:C81"/>
    <mergeCell ref="D81:I81"/>
    <mergeCell ref="B82:H82"/>
    <mergeCell ref="B83:C83"/>
    <mergeCell ref="D83:I83"/>
    <mergeCell ref="B84:I84"/>
    <mergeCell ref="B85:B87"/>
    <mergeCell ref="D85:I85"/>
    <mergeCell ref="D86:I86"/>
    <mergeCell ref="D87:I87"/>
    <mergeCell ref="I69:J69"/>
    <mergeCell ref="B71:I71"/>
    <mergeCell ref="F351:G351"/>
    <mergeCell ref="H351:J351"/>
    <mergeCell ref="I334:I335"/>
    <mergeCell ref="H52:J52"/>
    <mergeCell ref="B44:C44"/>
    <mergeCell ref="B421:C421"/>
    <mergeCell ref="D421:I421"/>
    <mergeCell ref="D423:E423"/>
    <mergeCell ref="F423:G423"/>
    <mergeCell ref="H423:H424"/>
    <mergeCell ref="I423:I424"/>
    <mergeCell ref="D414:I414"/>
    <mergeCell ref="B415:H415"/>
    <mergeCell ref="B330:H330"/>
    <mergeCell ref="B331:C331"/>
    <mergeCell ref="D331:I331"/>
    <mergeCell ref="H565:H566"/>
    <mergeCell ref="I565:I566"/>
    <mergeCell ref="B550:C550"/>
    <mergeCell ref="D550:I550"/>
    <mergeCell ref="B551:H551"/>
    <mergeCell ref="B552:C552"/>
    <mergeCell ref="D552:I552"/>
    <mergeCell ref="B553:I553"/>
    <mergeCell ref="B554:B556"/>
    <mergeCell ref="D554:I554"/>
    <mergeCell ref="D555:I555"/>
    <mergeCell ref="B563:C563"/>
    <mergeCell ref="D563:I563"/>
    <mergeCell ref="B399:I399"/>
    <mergeCell ref="B400:I400"/>
    <mergeCell ref="B430:C430"/>
    <mergeCell ref="B434:C434"/>
    <mergeCell ref="D408:I408"/>
    <mergeCell ref="F453:G453"/>
    <mergeCell ref="H453:J453"/>
    <mergeCell ref="D492:I492"/>
    <mergeCell ref="F456:G456"/>
    <mergeCell ref="H456:J456"/>
    <mergeCell ref="F457:G457"/>
    <mergeCell ref="B444:C444"/>
    <mergeCell ref="B445:C445"/>
    <mergeCell ref="F334:G334"/>
    <mergeCell ref="B341:C341"/>
    <mergeCell ref="D410:I410"/>
    <mergeCell ref="B411:I411"/>
    <mergeCell ref="B412:B414"/>
    <mergeCell ref="D412:I412"/>
    <mergeCell ref="D413:I413"/>
    <mergeCell ref="B402:B403"/>
    <mergeCell ref="D565:E565"/>
    <mergeCell ref="F565:G565"/>
    <mergeCell ref="B438:C438"/>
    <mergeCell ref="B439:C439"/>
    <mergeCell ref="B448:C448"/>
    <mergeCell ref="B440:C440"/>
    <mergeCell ref="H457:J457"/>
    <mergeCell ref="B431:C431"/>
    <mergeCell ref="B432:C432"/>
    <mergeCell ref="B433:C433"/>
    <mergeCell ref="B443:C443"/>
    <mergeCell ref="B446:C446"/>
    <mergeCell ref="B436:C436"/>
    <mergeCell ref="B441:C441"/>
    <mergeCell ref="F454:G454"/>
    <mergeCell ref="J565:J566"/>
    <mergeCell ref="B420:H420"/>
    <mergeCell ref="C337:J337"/>
    <mergeCell ref="B342:C342"/>
    <mergeCell ref="B343:C343"/>
    <mergeCell ref="C347:E347"/>
    <mergeCell ref="F347:G347"/>
    <mergeCell ref="H347:J347"/>
    <mergeCell ref="F348:G348"/>
    <mergeCell ref="H348:J348"/>
    <mergeCell ref="D334:E334"/>
    <mergeCell ref="B437:C437"/>
    <mergeCell ref="B409:H409"/>
    <mergeCell ref="B410:C410"/>
    <mergeCell ref="H454:J454"/>
    <mergeCell ref="B238:I238"/>
    <mergeCell ref="B239:B240"/>
    <mergeCell ref="D239:I239"/>
    <mergeCell ref="D240:I240"/>
    <mergeCell ref="B241:I241"/>
    <mergeCell ref="B242:C242"/>
    <mergeCell ref="D242:I242"/>
    <mergeCell ref="B243:H243"/>
    <mergeCell ref="B244:C244"/>
    <mergeCell ref="D244:I244"/>
    <mergeCell ref="B245:I245"/>
    <mergeCell ref="B246:B248"/>
    <mergeCell ref="D246:I246"/>
    <mergeCell ref="D247:I247"/>
    <mergeCell ref="D248:I248"/>
    <mergeCell ref="B249:H249"/>
    <mergeCell ref="B250:B253"/>
    <mergeCell ref="D250:I250"/>
    <mergeCell ref="D251:I251"/>
    <mergeCell ref="D252:I252"/>
    <mergeCell ref="D253:I253"/>
    <mergeCell ref="C260:J260"/>
    <mergeCell ref="B268:C268"/>
    <mergeCell ref="D402:I402"/>
    <mergeCell ref="D403:I403"/>
    <mergeCell ref="B404:I404"/>
    <mergeCell ref="B405:B406"/>
    <mergeCell ref="H257:H258"/>
    <mergeCell ref="I257:I258"/>
    <mergeCell ref="B642:B645"/>
    <mergeCell ref="D642:I642"/>
    <mergeCell ref="D643:I643"/>
    <mergeCell ref="D644:I644"/>
    <mergeCell ref="D645:I645"/>
    <mergeCell ref="B407:I407"/>
    <mergeCell ref="B408:C408"/>
    <mergeCell ref="B573:C573"/>
    <mergeCell ref="B574:C574"/>
    <mergeCell ref="B575:C575"/>
    <mergeCell ref="C579:E579"/>
    <mergeCell ref="F579:G579"/>
    <mergeCell ref="C568:J568"/>
    <mergeCell ref="B572:C572"/>
    <mergeCell ref="C582:E582"/>
    <mergeCell ref="F582:G582"/>
    <mergeCell ref="H582:J582"/>
    <mergeCell ref="F583:G583"/>
    <mergeCell ref="H583:J583"/>
    <mergeCell ref="C272:E272"/>
    <mergeCell ref="B517:C517"/>
    <mergeCell ref="B518:C518"/>
    <mergeCell ref="B519:C519"/>
    <mergeCell ref="B737:C737"/>
    <mergeCell ref="B740:C740"/>
    <mergeCell ref="B741:C741"/>
    <mergeCell ref="B742:C742"/>
    <mergeCell ref="B874:C874"/>
    <mergeCell ref="B875:C875"/>
    <mergeCell ref="B876:C876"/>
    <mergeCell ref="B877:C877"/>
    <mergeCell ref="F272:G272"/>
    <mergeCell ref="H272:J272"/>
    <mergeCell ref="F273:G273"/>
    <mergeCell ref="H273:J273"/>
    <mergeCell ref="I790:J790"/>
    <mergeCell ref="B792:I792"/>
    <mergeCell ref="B793:I793"/>
    <mergeCell ref="B794:I794"/>
    <mergeCell ref="B796:B797"/>
    <mergeCell ref="D796:I796"/>
    <mergeCell ref="B802:C802"/>
    <mergeCell ref="D802:I802"/>
    <mergeCell ref="B803:H803"/>
    <mergeCell ref="B804:C804"/>
    <mergeCell ref="D804:I804"/>
    <mergeCell ref="D405:I405"/>
    <mergeCell ref="D406:I406"/>
    <mergeCell ref="J334:J335"/>
    <mergeCell ref="B319:H319"/>
    <mergeCell ref="B320:C320"/>
    <mergeCell ref="F276:G276"/>
    <mergeCell ref="H276:J276"/>
    <mergeCell ref="C275:E275"/>
    <mergeCell ref="F275:G275"/>
    <mergeCell ref="H275:J275"/>
    <mergeCell ref="D320:I320"/>
    <mergeCell ref="B321:I321"/>
    <mergeCell ref="B322:B324"/>
    <mergeCell ref="D322:I322"/>
    <mergeCell ref="D323:I323"/>
    <mergeCell ref="D324:I324"/>
    <mergeCell ref="B325:H325"/>
    <mergeCell ref="B326:B329"/>
    <mergeCell ref="D326:I326"/>
    <mergeCell ref="D327:I327"/>
    <mergeCell ref="D328:I328"/>
    <mergeCell ref="D329:I329"/>
    <mergeCell ref="C350:E350"/>
    <mergeCell ref="F350:G350"/>
    <mergeCell ref="H350:J350"/>
    <mergeCell ref="B805:I805"/>
    <mergeCell ref="B806:B808"/>
    <mergeCell ref="I1265:J1265"/>
    <mergeCell ref="B1193:I1193"/>
    <mergeCell ref="B1194:C1194"/>
    <mergeCell ref="D1194:I1194"/>
    <mergeCell ref="B1195:H1195"/>
    <mergeCell ref="B1196:C1196"/>
    <mergeCell ref="D1196:I1196"/>
    <mergeCell ref="B1197:I1197"/>
    <mergeCell ref="B1198:B1200"/>
    <mergeCell ref="D1198:I1198"/>
    <mergeCell ref="D1199:I1199"/>
    <mergeCell ref="D1200:I1200"/>
    <mergeCell ref="F833:G833"/>
    <mergeCell ref="H833:J833"/>
    <mergeCell ref="D817:E817"/>
    <mergeCell ref="F817:G817"/>
    <mergeCell ref="H817:H818"/>
    <mergeCell ref="I817:I818"/>
    <mergeCell ref="J817:J818"/>
    <mergeCell ref="C820:J820"/>
    <mergeCell ref="B824:C824"/>
    <mergeCell ref="B825:C825"/>
    <mergeCell ref="B449:C449"/>
    <mergeCell ref="B435:C435"/>
    <mergeCell ref="B442:C442"/>
    <mergeCell ref="B447:C447"/>
    <mergeCell ref="C456:E456"/>
    <mergeCell ref="B264:C264"/>
    <mergeCell ref="B265:C265"/>
    <mergeCell ref="B266:C266"/>
    <mergeCell ref="B1184:I1184"/>
    <mergeCell ref="B1185:I1185"/>
    <mergeCell ref="B1188:B1189"/>
    <mergeCell ref="D1188:I1188"/>
    <mergeCell ref="D1189:I1189"/>
    <mergeCell ref="B1190:I1190"/>
    <mergeCell ref="B1191:B1192"/>
    <mergeCell ref="D1191:I1191"/>
    <mergeCell ref="D1192:I1192"/>
    <mergeCell ref="D806:I806"/>
    <mergeCell ref="D807:I807"/>
    <mergeCell ref="D808:I808"/>
    <mergeCell ref="F834:G834"/>
    <mergeCell ref="H834:J834"/>
    <mergeCell ref="B826:C826"/>
    <mergeCell ref="C830:E830"/>
    <mergeCell ref="F830:G830"/>
    <mergeCell ref="H830:J830"/>
    <mergeCell ref="F831:G831"/>
    <mergeCell ref="H831:J831"/>
    <mergeCell ref="C833:E833"/>
    <mergeCell ref="F1309:G1309"/>
    <mergeCell ref="H1309:J1309"/>
    <mergeCell ref="B1281:B1283"/>
    <mergeCell ref="B1284:H1284"/>
    <mergeCell ref="B1285:B1288"/>
    <mergeCell ref="D1285:I1285"/>
    <mergeCell ref="D1286:I1286"/>
    <mergeCell ref="D1287:I1287"/>
    <mergeCell ref="D1288:I1288"/>
    <mergeCell ref="B1289:H1289"/>
    <mergeCell ref="B1290:C1290"/>
    <mergeCell ref="D1290:I1290"/>
    <mergeCell ref="B1217:C1217"/>
    <mergeCell ref="D1292:E1292"/>
    <mergeCell ref="F1292:G1292"/>
    <mergeCell ref="H1292:H1293"/>
    <mergeCell ref="I1292:I1293"/>
    <mergeCell ref="J1292:J1293"/>
    <mergeCell ref="C1295:J1295"/>
    <mergeCell ref="B1299:C1299"/>
    <mergeCell ref="B1301:C1301"/>
    <mergeCell ref="B1269:I1269"/>
    <mergeCell ref="B1271:B1272"/>
    <mergeCell ref="D1271:I1271"/>
    <mergeCell ref="D1272:I1272"/>
    <mergeCell ref="B1273:I1273"/>
    <mergeCell ref="B1274:B1275"/>
    <mergeCell ref="D1274:I1274"/>
    <mergeCell ref="D1275:I1275"/>
    <mergeCell ref="B1276:I1276"/>
    <mergeCell ref="B1277:C1277"/>
    <mergeCell ref="D1277:I1277"/>
    <mergeCell ref="C1305:E1305"/>
    <mergeCell ref="F1305:G1305"/>
    <mergeCell ref="H1305:J1305"/>
    <mergeCell ref="F1306:G1306"/>
    <mergeCell ref="H1306:J1306"/>
    <mergeCell ref="C1308:E1308"/>
    <mergeCell ref="F1308:G1308"/>
    <mergeCell ref="H1308:J1308"/>
    <mergeCell ref="B1278:H1278"/>
    <mergeCell ref="B1279:C1279"/>
    <mergeCell ref="D1279:I1279"/>
    <mergeCell ref="B1280:I1280"/>
    <mergeCell ref="B1201:H1201"/>
    <mergeCell ref="B1202:B1205"/>
    <mergeCell ref="D1202:I1202"/>
    <mergeCell ref="D1203:I1203"/>
    <mergeCell ref="D1204:I1204"/>
    <mergeCell ref="D1205:I1205"/>
    <mergeCell ref="D1281:I1281"/>
    <mergeCell ref="D1282:I1282"/>
    <mergeCell ref="D1283:I1283"/>
    <mergeCell ref="B1300:C1300"/>
    <mergeCell ref="C1222:E1222"/>
    <mergeCell ref="F1222:G1222"/>
    <mergeCell ref="H1222:J1222"/>
    <mergeCell ref="F1223:G1223"/>
    <mergeCell ref="H1223:J1223"/>
    <mergeCell ref="C1225:E1225"/>
    <mergeCell ref="F1225:G1225"/>
    <mergeCell ref="H1225:J1225"/>
    <mergeCell ref="F1226:G1226"/>
    <mergeCell ref="H1226:J1226"/>
  </mergeCells>
  <pageMargins left="0.2" right="0.25" top="0.2" bottom="0.2" header="0.2" footer="0.2"/>
  <pageSetup paperSize="9" scale="63" fitToHeight="0" orientation="landscape" verticalDpi="300" r:id="rId1"/>
  <rowBreaks count="1" manualBreakCount="1">
    <brk id="1264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68"/>
  <sheetViews>
    <sheetView tabSelected="1" workbookViewId="0">
      <selection activeCell="A196" sqref="A196"/>
    </sheetView>
  </sheetViews>
  <sheetFormatPr defaultRowHeight="16.5"/>
  <cols>
    <col min="1" max="1" width="9.140625" style="151" customWidth="1"/>
    <col min="2" max="2" width="33.5703125" style="151" customWidth="1"/>
    <col min="3" max="3" width="12.140625" style="151" customWidth="1"/>
    <col min="4" max="4" width="15.140625" style="151" customWidth="1"/>
    <col min="5" max="5" width="9.28515625" style="151" customWidth="1"/>
    <col min="6" max="6" width="14.28515625" style="151" customWidth="1"/>
    <col min="7" max="7" width="11.85546875" style="151" customWidth="1"/>
    <col min="8" max="8" width="17.140625" style="151" customWidth="1"/>
    <col min="9" max="9" width="14.85546875" style="151" customWidth="1"/>
    <col min="10" max="10" width="13.85546875" style="151" customWidth="1"/>
    <col min="11" max="11" width="16.7109375" style="151" customWidth="1"/>
    <col min="12" max="12" width="9.5703125" style="151" customWidth="1"/>
    <col min="13" max="14" width="9.140625" style="151"/>
    <col min="15" max="15" width="11" style="151" bestFit="1" customWidth="1"/>
    <col min="16" max="16384" width="9.140625" style="151"/>
  </cols>
  <sheetData>
    <row r="1" spans="1:13">
      <c r="I1" s="255" t="s">
        <v>122</v>
      </c>
      <c r="J1" s="255"/>
      <c r="K1" s="255"/>
    </row>
    <row r="2" spans="1:13" ht="9" customHeight="1">
      <c r="I2" s="202"/>
      <c r="J2" s="202"/>
      <c r="K2" s="202"/>
    </row>
    <row r="3" spans="1:13">
      <c r="A3" s="256" t="s">
        <v>120</v>
      </c>
      <c r="B3" s="256"/>
      <c r="C3" s="256"/>
      <c r="D3" s="256"/>
      <c r="E3" s="256"/>
      <c r="F3" s="256"/>
      <c r="G3" s="256"/>
      <c r="H3" s="256"/>
      <c r="I3" s="256"/>
      <c r="J3" s="256"/>
      <c r="K3" s="256"/>
    </row>
    <row r="4" spans="1:13">
      <c r="A4" s="256" t="s">
        <v>121</v>
      </c>
      <c r="B4" s="256"/>
      <c r="C4" s="256"/>
      <c r="D4" s="256"/>
      <c r="E4" s="256"/>
      <c r="F4" s="256"/>
      <c r="G4" s="256"/>
      <c r="H4" s="256"/>
      <c r="I4" s="256"/>
      <c r="J4" s="256"/>
      <c r="K4" s="256"/>
    </row>
    <row r="5" spans="1:13">
      <c r="A5" s="256" t="s">
        <v>310</v>
      </c>
      <c r="B5" s="256"/>
      <c r="C5" s="256"/>
      <c r="D5" s="256"/>
      <c r="E5" s="256"/>
      <c r="F5" s="256"/>
      <c r="G5" s="256"/>
      <c r="H5" s="256"/>
      <c r="I5" s="256"/>
      <c r="J5" s="256"/>
      <c r="K5" s="256"/>
    </row>
    <row r="6" spans="1:13" ht="11.25" customHeight="1">
      <c r="M6" s="12"/>
    </row>
    <row r="7" spans="1:13" ht="16.5" customHeight="1">
      <c r="A7" s="278" t="s">
        <v>29</v>
      </c>
      <c r="B7" s="279"/>
      <c r="C7" s="206" t="s">
        <v>30</v>
      </c>
      <c r="D7" s="282" t="s">
        <v>144</v>
      </c>
      <c r="E7" s="264"/>
      <c r="F7" s="264"/>
      <c r="G7" s="264"/>
      <c r="H7" s="264"/>
      <c r="I7" s="264"/>
      <c r="J7" s="264"/>
      <c r="K7" s="283"/>
    </row>
    <row r="8" spans="1:13">
      <c r="A8" s="280"/>
      <c r="B8" s="281"/>
      <c r="C8" s="206" t="s">
        <v>31</v>
      </c>
      <c r="D8" s="282">
        <v>104021</v>
      </c>
      <c r="E8" s="264"/>
      <c r="F8" s="264"/>
      <c r="G8" s="264"/>
      <c r="H8" s="264"/>
      <c r="I8" s="264"/>
      <c r="J8" s="264"/>
      <c r="K8" s="283"/>
    </row>
    <row r="9" spans="1:13">
      <c r="A9" s="260"/>
      <c r="B9" s="260"/>
      <c r="C9" s="260"/>
      <c r="D9" s="260"/>
      <c r="E9" s="260"/>
      <c r="F9" s="260"/>
      <c r="G9" s="260"/>
      <c r="H9" s="260"/>
      <c r="I9" s="260"/>
      <c r="J9" s="260"/>
      <c r="K9" s="260"/>
    </row>
    <row r="10" spans="1:13" ht="27" customHeight="1">
      <c r="A10" s="278" t="s">
        <v>32</v>
      </c>
      <c r="B10" s="279"/>
      <c r="C10" s="206" t="s">
        <v>30</v>
      </c>
      <c r="D10" s="282" t="s">
        <v>144</v>
      </c>
      <c r="E10" s="264"/>
      <c r="F10" s="264"/>
      <c r="G10" s="264"/>
      <c r="H10" s="264"/>
      <c r="I10" s="264"/>
      <c r="J10" s="264"/>
      <c r="K10" s="283"/>
    </row>
    <row r="11" spans="1:13">
      <c r="A11" s="280"/>
      <c r="B11" s="281"/>
      <c r="C11" s="206" t="s">
        <v>31</v>
      </c>
      <c r="D11" s="282">
        <v>104021</v>
      </c>
      <c r="E11" s="264"/>
      <c r="F11" s="264"/>
      <c r="G11" s="264"/>
      <c r="H11" s="264"/>
      <c r="I11" s="264"/>
      <c r="J11" s="264"/>
      <c r="K11" s="283"/>
    </row>
    <row r="12" spans="1:13">
      <c r="A12" s="264"/>
      <c r="B12" s="264"/>
      <c r="C12" s="264"/>
      <c r="D12" s="264"/>
      <c r="E12" s="264"/>
      <c r="F12" s="264"/>
      <c r="G12" s="264"/>
      <c r="H12" s="264"/>
      <c r="I12" s="264"/>
      <c r="J12" s="264"/>
      <c r="K12" s="264"/>
    </row>
    <row r="13" spans="1:13" ht="16.5" customHeight="1">
      <c r="A13" s="284" t="s">
        <v>33</v>
      </c>
      <c r="B13" s="285"/>
      <c r="C13" s="286"/>
      <c r="D13" s="282" t="s">
        <v>144</v>
      </c>
      <c r="E13" s="264"/>
      <c r="F13" s="264"/>
      <c r="G13" s="264"/>
      <c r="H13" s="264"/>
      <c r="I13" s="264"/>
      <c r="J13" s="264"/>
      <c r="K13" s="283"/>
    </row>
    <row r="14" spans="1:13">
      <c r="A14" s="260"/>
      <c r="B14" s="260"/>
      <c r="C14" s="260"/>
      <c r="D14" s="260"/>
      <c r="E14" s="260"/>
      <c r="F14" s="260"/>
      <c r="G14" s="260"/>
      <c r="H14" s="260"/>
      <c r="I14" s="260"/>
      <c r="J14" s="260"/>
      <c r="K14" s="260"/>
    </row>
    <row r="15" spans="1:13" ht="16.5" customHeight="1">
      <c r="A15" s="284" t="s">
        <v>34</v>
      </c>
      <c r="B15" s="285"/>
      <c r="C15" s="286"/>
      <c r="D15" s="282">
        <v>1006</v>
      </c>
      <c r="E15" s="264"/>
      <c r="F15" s="264"/>
      <c r="G15" s="264"/>
      <c r="H15" s="264"/>
      <c r="I15" s="264"/>
      <c r="J15" s="264"/>
      <c r="K15" s="283"/>
    </row>
    <row r="16" spans="1:13">
      <c r="A16" s="264"/>
      <c r="B16" s="264"/>
      <c r="C16" s="264"/>
      <c r="D16" s="264"/>
      <c r="E16" s="264"/>
      <c r="F16" s="264"/>
      <c r="G16" s="264"/>
      <c r="H16" s="264"/>
      <c r="I16" s="264"/>
      <c r="J16" s="264"/>
      <c r="K16" s="264"/>
    </row>
    <row r="17" spans="1:14" ht="16.5" customHeight="1">
      <c r="A17" s="284" t="s">
        <v>35</v>
      </c>
      <c r="B17" s="285"/>
      <c r="C17" s="286"/>
      <c r="D17" s="282">
        <v>1</v>
      </c>
      <c r="E17" s="264"/>
      <c r="F17" s="264"/>
      <c r="G17" s="264"/>
      <c r="H17" s="264"/>
      <c r="I17" s="264"/>
      <c r="J17" s="264"/>
      <c r="K17" s="283"/>
    </row>
    <row r="18" spans="1:14">
      <c r="A18" s="260"/>
      <c r="B18" s="260"/>
      <c r="C18" s="260"/>
      <c r="D18" s="260"/>
      <c r="E18" s="260"/>
      <c r="F18" s="260"/>
      <c r="G18" s="260"/>
      <c r="H18" s="260"/>
      <c r="I18" s="260"/>
      <c r="J18" s="260"/>
      <c r="K18" s="260"/>
    </row>
    <row r="19" spans="1:14" ht="16.5" customHeight="1">
      <c r="A19" s="287" t="s">
        <v>36</v>
      </c>
      <c r="B19" s="288"/>
      <c r="C19" s="206" t="s">
        <v>37</v>
      </c>
      <c r="D19" s="304" t="s">
        <v>142</v>
      </c>
      <c r="E19" s="305"/>
      <c r="F19" s="305"/>
      <c r="G19" s="305"/>
      <c r="H19" s="305"/>
      <c r="I19" s="305"/>
      <c r="J19" s="305"/>
      <c r="K19" s="306"/>
    </row>
    <row r="20" spans="1:14">
      <c r="A20" s="289"/>
      <c r="B20" s="290"/>
      <c r="C20" s="206" t="s">
        <v>38</v>
      </c>
      <c r="D20" s="266" t="s">
        <v>268</v>
      </c>
      <c r="E20" s="266"/>
      <c r="F20" s="266"/>
      <c r="G20" s="266"/>
      <c r="H20" s="266"/>
      <c r="I20" s="266"/>
      <c r="J20" s="266"/>
      <c r="K20" s="266"/>
    </row>
    <row r="21" spans="1:14">
      <c r="A21" s="291"/>
      <c r="B21" s="292"/>
      <c r="C21" s="206" t="s">
        <v>39</v>
      </c>
      <c r="D21" s="304" t="s">
        <v>142</v>
      </c>
      <c r="E21" s="305"/>
      <c r="F21" s="305"/>
      <c r="G21" s="305"/>
      <c r="H21" s="305"/>
      <c r="I21" s="305"/>
      <c r="J21" s="305"/>
      <c r="K21" s="306"/>
    </row>
    <row r="22" spans="1:14" ht="6" customHeight="1">
      <c r="A22" s="260"/>
      <c r="B22" s="260"/>
      <c r="C22" s="260"/>
      <c r="D22" s="260"/>
      <c r="E22" s="260"/>
      <c r="F22" s="260"/>
      <c r="G22" s="260"/>
      <c r="H22" s="260"/>
      <c r="I22" s="260"/>
      <c r="J22" s="260"/>
      <c r="K22" s="260"/>
    </row>
    <row r="23" spans="1:14" ht="27" customHeight="1">
      <c r="A23" s="267" t="s">
        <v>40</v>
      </c>
      <c r="B23" s="268"/>
      <c r="C23" s="206" t="s">
        <v>41</v>
      </c>
      <c r="D23" s="273" t="s">
        <v>145</v>
      </c>
      <c r="E23" s="274"/>
      <c r="F23" s="274"/>
      <c r="G23" s="274"/>
      <c r="H23" s="274"/>
      <c r="I23" s="274"/>
      <c r="J23" s="274"/>
      <c r="K23" s="275"/>
    </row>
    <row r="24" spans="1:14" ht="18" customHeight="1">
      <c r="A24" s="269"/>
      <c r="B24" s="270"/>
      <c r="C24" s="206" t="s">
        <v>42</v>
      </c>
      <c r="D24" s="282">
        <v>1108</v>
      </c>
      <c r="E24" s="264"/>
      <c r="F24" s="264"/>
      <c r="G24" s="264"/>
      <c r="H24" s="264"/>
      <c r="I24" s="264"/>
      <c r="J24" s="264"/>
      <c r="K24" s="283"/>
    </row>
    <row r="25" spans="1:14" ht="32.25" customHeight="1">
      <c r="A25" s="269"/>
      <c r="B25" s="270"/>
      <c r="C25" s="206" t="s">
        <v>43</v>
      </c>
      <c r="D25" s="273" t="s">
        <v>239</v>
      </c>
      <c r="E25" s="274"/>
      <c r="F25" s="274"/>
      <c r="G25" s="274"/>
      <c r="H25" s="274"/>
      <c r="I25" s="274"/>
      <c r="J25" s="274"/>
      <c r="K25" s="275"/>
    </row>
    <row r="26" spans="1:14" ht="19.5" customHeight="1">
      <c r="A26" s="271"/>
      <c r="B26" s="272"/>
      <c r="C26" s="206" t="s">
        <v>44</v>
      </c>
      <c r="D26" s="282">
        <v>11008</v>
      </c>
      <c r="E26" s="264"/>
      <c r="F26" s="264"/>
      <c r="G26" s="264"/>
      <c r="H26" s="264"/>
      <c r="I26" s="264"/>
      <c r="J26" s="264"/>
      <c r="K26" s="283"/>
    </row>
    <row r="27" spans="1:14" ht="16.5" customHeight="1">
      <c r="A27" s="284" t="s">
        <v>45</v>
      </c>
      <c r="B27" s="285"/>
      <c r="C27" s="286"/>
      <c r="D27" s="282" t="s">
        <v>148</v>
      </c>
      <c r="E27" s="264"/>
      <c r="F27" s="264"/>
      <c r="G27" s="264"/>
      <c r="H27" s="264"/>
      <c r="I27" s="264"/>
      <c r="J27" s="264"/>
      <c r="K27" s="283"/>
    </row>
    <row r="28" spans="1:14" ht="24.75" customHeight="1">
      <c r="L28" s="151" t="s">
        <v>242</v>
      </c>
    </row>
    <row r="29" spans="1:14" ht="62.25" customHeight="1">
      <c r="A29" s="296" t="s">
        <v>50</v>
      </c>
      <c r="B29" s="298" t="s">
        <v>1</v>
      </c>
      <c r="C29" s="299"/>
      <c r="D29" s="296" t="s">
        <v>49</v>
      </c>
      <c r="E29" s="300" t="s">
        <v>3</v>
      </c>
      <c r="F29" s="301"/>
      <c r="G29" s="302"/>
      <c r="H29" s="296" t="s">
        <v>47</v>
      </c>
      <c r="I29" s="296" t="s">
        <v>4</v>
      </c>
      <c r="J29" s="296" t="s">
        <v>5</v>
      </c>
      <c r="K29" s="296" t="s">
        <v>6</v>
      </c>
      <c r="L29" s="300" t="s">
        <v>46</v>
      </c>
      <c r="M29" s="302"/>
      <c r="N29" s="296" t="s">
        <v>7</v>
      </c>
    </row>
    <row r="30" spans="1:14" ht="58.5" customHeight="1">
      <c r="A30" s="297"/>
      <c r="B30" s="205" t="s">
        <v>8</v>
      </c>
      <c r="C30" s="203" t="s">
        <v>0</v>
      </c>
      <c r="D30" s="297"/>
      <c r="E30" s="203" t="s">
        <v>48</v>
      </c>
      <c r="F30" s="203" t="s">
        <v>9</v>
      </c>
      <c r="G30" s="203" t="s">
        <v>10</v>
      </c>
      <c r="H30" s="297"/>
      <c r="I30" s="297"/>
      <c r="J30" s="297"/>
      <c r="K30" s="297"/>
      <c r="L30" s="203" t="s">
        <v>11</v>
      </c>
      <c r="M30" s="203" t="s">
        <v>12</v>
      </c>
      <c r="N30" s="297"/>
    </row>
    <row r="31" spans="1:14">
      <c r="A31" s="207" t="s">
        <v>13</v>
      </c>
      <c r="B31" s="207" t="s">
        <v>14</v>
      </c>
      <c r="C31" s="207" t="s">
        <v>15</v>
      </c>
      <c r="D31" s="207" t="s">
        <v>16</v>
      </c>
      <c r="E31" s="207" t="s">
        <v>17</v>
      </c>
      <c r="F31" s="207" t="s">
        <v>18</v>
      </c>
      <c r="G31" s="207" t="s">
        <v>19</v>
      </c>
      <c r="H31" s="207" t="s">
        <v>20</v>
      </c>
      <c r="I31" s="207" t="s">
        <v>21</v>
      </c>
      <c r="J31" s="207" t="s">
        <v>22</v>
      </c>
      <c r="K31" s="207" t="s">
        <v>23</v>
      </c>
      <c r="L31" s="207" t="s">
        <v>24</v>
      </c>
      <c r="M31" s="207" t="s">
        <v>25</v>
      </c>
      <c r="N31" s="207" t="s">
        <v>26</v>
      </c>
    </row>
    <row r="32" spans="1:14" ht="18" customHeight="1">
      <c r="A32" s="4">
        <v>1100000</v>
      </c>
      <c r="B32" s="5" t="s">
        <v>72</v>
      </c>
      <c r="C32" s="4" t="s">
        <v>28</v>
      </c>
      <c r="D32" s="181">
        <f>D34</f>
        <v>95500.4</v>
      </c>
      <c r="E32" s="181">
        <f t="shared" ref="E32:G32" si="0">E34</f>
        <v>0</v>
      </c>
      <c r="F32" s="191">
        <f t="shared" si="0"/>
        <v>-95500.4</v>
      </c>
      <c r="G32" s="181">
        <f t="shared" si="0"/>
        <v>0</v>
      </c>
      <c r="H32" s="181">
        <f>D32+E32+F32+G32</f>
        <v>0</v>
      </c>
      <c r="I32" s="25">
        <f>I34+I35</f>
        <v>0</v>
      </c>
      <c r="J32" s="25">
        <f t="shared" ref="J32" si="1">K34+J35</f>
        <v>0</v>
      </c>
      <c r="K32" s="25">
        <f>K34</f>
        <v>0</v>
      </c>
      <c r="L32" s="152"/>
      <c r="M32" s="152"/>
      <c r="N32" s="152"/>
    </row>
    <row r="33" spans="1:14" ht="12.75" customHeight="1">
      <c r="A33" s="4">
        <v>1176000</v>
      </c>
      <c r="B33" s="6" t="s">
        <v>59</v>
      </c>
      <c r="C33" s="4" t="s">
        <v>28</v>
      </c>
      <c r="D33" s="184"/>
      <c r="E33" s="184"/>
      <c r="F33" s="184"/>
      <c r="G33" s="184"/>
      <c r="H33" s="181"/>
      <c r="I33" s="152"/>
      <c r="J33" s="152"/>
      <c r="K33" s="152"/>
      <c r="L33" s="152"/>
      <c r="M33" s="152"/>
      <c r="N33" s="152"/>
    </row>
    <row r="34" spans="1:14" ht="17.25">
      <c r="A34" s="4">
        <v>1176100</v>
      </c>
      <c r="B34" s="5" t="s">
        <v>113</v>
      </c>
      <c r="C34" s="4">
        <v>486100</v>
      </c>
      <c r="D34" s="181">
        <v>95500.4</v>
      </c>
      <c r="E34" s="181"/>
      <c r="F34" s="191">
        <v>-95500.4</v>
      </c>
      <c r="G34" s="181"/>
      <c r="H34" s="181">
        <f>D34+F34</f>
        <v>0</v>
      </c>
      <c r="J34" s="152"/>
      <c r="K34" s="152"/>
      <c r="L34" s="152"/>
      <c r="M34" s="152"/>
      <c r="N34" s="152"/>
    </row>
    <row r="35" spans="1:14" ht="27">
      <c r="A35" s="4">
        <v>1311100</v>
      </c>
      <c r="B35" s="5" t="s">
        <v>275</v>
      </c>
      <c r="C35" s="230">
        <v>5100</v>
      </c>
      <c r="D35" s="181"/>
      <c r="E35" s="181"/>
      <c r="F35" s="181"/>
      <c r="G35" s="181"/>
      <c r="H35" s="181"/>
      <c r="I35" s="152"/>
      <c r="J35" s="152"/>
      <c r="K35" s="152"/>
      <c r="L35" s="152"/>
      <c r="M35" s="152"/>
      <c r="N35" s="152"/>
    </row>
    <row r="36" spans="1:14" ht="17.25" customHeight="1">
      <c r="A36" s="4">
        <v>1000000</v>
      </c>
      <c r="B36" s="4" t="s">
        <v>193</v>
      </c>
      <c r="C36" s="4"/>
      <c r="D36" s="181">
        <f>D32</f>
        <v>95500.4</v>
      </c>
      <c r="E36" s="181">
        <f t="shared" ref="E36:G36" si="2">E32</f>
        <v>0</v>
      </c>
      <c r="F36" s="191">
        <f>F32</f>
        <v>-95500.4</v>
      </c>
      <c r="G36" s="181">
        <f t="shared" si="2"/>
        <v>0</v>
      </c>
      <c r="H36" s="181">
        <f t="shared" ref="H36" si="3">D36+E36+F36+G36</f>
        <v>0</v>
      </c>
      <c r="I36" s="25">
        <f>I32</f>
        <v>0</v>
      </c>
      <c r="J36" s="25">
        <f>J32</f>
        <v>0</v>
      </c>
      <c r="K36" s="25">
        <f>K32</f>
        <v>0</v>
      </c>
      <c r="L36" s="152"/>
      <c r="M36" s="152"/>
      <c r="N36" s="152"/>
    </row>
    <row r="37" spans="1:14" ht="14.25" customHeight="1">
      <c r="A37" s="56"/>
      <c r="B37" s="56"/>
      <c r="C37" s="56"/>
      <c r="D37" s="209"/>
      <c r="E37" s="209"/>
      <c r="F37" s="209"/>
      <c r="G37" s="209"/>
      <c r="H37" s="209"/>
      <c r="I37" s="57"/>
      <c r="J37" s="57"/>
      <c r="K37" s="57"/>
      <c r="L37" s="58"/>
      <c r="M37" s="58"/>
      <c r="N37" s="58"/>
    </row>
    <row r="38" spans="1:14" ht="16.5" customHeight="1">
      <c r="B38" s="153" t="s">
        <v>312</v>
      </c>
      <c r="C38" s="258" t="s">
        <v>66</v>
      </c>
      <c r="D38" s="258"/>
      <c r="E38" s="258"/>
      <c r="F38" s="254" t="s">
        <v>67</v>
      </c>
      <c r="G38" s="254"/>
      <c r="I38" s="259" t="s">
        <v>308</v>
      </c>
      <c r="J38" s="259"/>
      <c r="K38" s="259"/>
    </row>
    <row r="39" spans="1:14" ht="13.5" customHeight="1">
      <c r="B39" s="8"/>
      <c r="C39" s="8"/>
      <c r="D39" s="1"/>
      <c r="F39" s="254" t="s">
        <v>68</v>
      </c>
      <c r="G39" s="254"/>
      <c r="I39" s="254" t="s">
        <v>69</v>
      </c>
      <c r="J39" s="254"/>
      <c r="K39" s="254"/>
    </row>
    <row r="40" spans="1:14" ht="12" customHeight="1">
      <c r="B40" s="201" t="s">
        <v>70</v>
      </c>
      <c r="C40" s="8"/>
      <c r="D40" s="8"/>
      <c r="E40" s="8"/>
      <c r="F40" s="8"/>
      <c r="G40" s="8"/>
      <c r="H40" s="8"/>
    </row>
    <row r="41" spans="1:14" ht="16.5" customHeight="1">
      <c r="B41" s="8"/>
      <c r="C41" s="258" t="s">
        <v>71</v>
      </c>
      <c r="D41" s="258"/>
      <c r="E41" s="258"/>
      <c r="F41" s="254" t="s">
        <v>67</v>
      </c>
      <c r="G41" s="254"/>
      <c r="H41" s="7"/>
      <c r="I41" s="259" t="s">
        <v>212</v>
      </c>
      <c r="J41" s="259"/>
      <c r="K41" s="259"/>
    </row>
    <row r="42" spans="1:14" ht="16.5" customHeight="1">
      <c r="B42" s="8"/>
      <c r="C42" s="204"/>
      <c r="D42" s="204"/>
      <c r="E42" s="204"/>
      <c r="F42" s="254" t="s">
        <v>68</v>
      </c>
      <c r="G42" s="254"/>
      <c r="H42" s="7"/>
      <c r="I42" s="254" t="s">
        <v>69</v>
      </c>
      <c r="J42" s="254"/>
      <c r="K42" s="254"/>
    </row>
    <row r="43" spans="1:14">
      <c r="I43" s="255" t="s">
        <v>122</v>
      </c>
      <c r="J43" s="255"/>
      <c r="K43" s="255"/>
    </row>
    <row r="44" spans="1:14" ht="10.5" customHeight="1">
      <c r="I44" s="202"/>
      <c r="J44" s="202"/>
      <c r="K44" s="202"/>
    </row>
    <row r="45" spans="1:14">
      <c r="A45" s="256" t="s">
        <v>120</v>
      </c>
      <c r="B45" s="256"/>
      <c r="C45" s="256"/>
      <c r="D45" s="256"/>
      <c r="E45" s="256"/>
      <c r="F45" s="256"/>
      <c r="G45" s="256"/>
      <c r="H45" s="256"/>
      <c r="I45" s="256"/>
      <c r="J45" s="256"/>
      <c r="K45" s="256"/>
    </row>
    <row r="46" spans="1:14">
      <c r="A46" s="256" t="s">
        <v>121</v>
      </c>
      <c r="B46" s="256"/>
      <c r="C46" s="256"/>
      <c r="D46" s="256"/>
      <c r="E46" s="256"/>
      <c r="F46" s="256"/>
      <c r="G46" s="256"/>
      <c r="H46" s="256"/>
      <c r="I46" s="256"/>
      <c r="J46" s="256"/>
      <c r="K46" s="256"/>
    </row>
    <row r="47" spans="1:14">
      <c r="A47" s="256" t="s">
        <v>310</v>
      </c>
      <c r="B47" s="256"/>
      <c r="C47" s="256"/>
      <c r="D47" s="256"/>
      <c r="E47" s="256"/>
      <c r="F47" s="256"/>
      <c r="G47" s="256"/>
      <c r="H47" s="256"/>
      <c r="I47" s="256"/>
      <c r="J47" s="256"/>
      <c r="K47" s="256"/>
    </row>
    <row r="48" spans="1:14" ht="13.5" customHeight="1">
      <c r="M48" s="12"/>
    </row>
    <row r="49" spans="1:11" ht="16.5" customHeight="1">
      <c r="A49" s="278" t="s">
        <v>29</v>
      </c>
      <c r="B49" s="279"/>
      <c r="C49" s="206" t="s">
        <v>30</v>
      </c>
      <c r="D49" s="282" t="s">
        <v>144</v>
      </c>
      <c r="E49" s="264"/>
      <c r="F49" s="264"/>
      <c r="G49" s="264"/>
      <c r="H49" s="264"/>
      <c r="I49" s="264"/>
      <c r="J49" s="264"/>
      <c r="K49" s="283"/>
    </row>
    <row r="50" spans="1:11">
      <c r="A50" s="280"/>
      <c r="B50" s="281"/>
      <c r="C50" s="206" t="s">
        <v>31</v>
      </c>
      <c r="D50" s="282">
        <v>104021</v>
      </c>
      <c r="E50" s="264"/>
      <c r="F50" s="264"/>
      <c r="G50" s="264"/>
      <c r="H50" s="264"/>
      <c r="I50" s="264"/>
      <c r="J50" s="264"/>
      <c r="K50" s="283"/>
    </row>
    <row r="51" spans="1:11">
      <c r="A51" s="260"/>
      <c r="B51" s="260"/>
      <c r="C51" s="260"/>
      <c r="D51" s="260"/>
      <c r="E51" s="260"/>
      <c r="F51" s="260"/>
      <c r="G51" s="260"/>
      <c r="H51" s="260"/>
      <c r="I51" s="260"/>
      <c r="J51" s="260"/>
      <c r="K51" s="260"/>
    </row>
    <row r="52" spans="1:11" ht="27" customHeight="1">
      <c r="A52" s="278" t="s">
        <v>32</v>
      </c>
      <c r="B52" s="279"/>
      <c r="C52" s="206" t="s">
        <v>30</v>
      </c>
      <c r="D52" s="282" t="s">
        <v>144</v>
      </c>
      <c r="E52" s="264"/>
      <c r="F52" s="264"/>
      <c r="G52" s="264"/>
      <c r="H52" s="264"/>
      <c r="I52" s="264"/>
      <c r="J52" s="264"/>
      <c r="K52" s="283"/>
    </row>
    <row r="53" spans="1:11">
      <c r="A53" s="280"/>
      <c r="B53" s="281"/>
      <c r="C53" s="206" t="s">
        <v>31</v>
      </c>
      <c r="D53" s="282">
        <v>104021</v>
      </c>
      <c r="E53" s="264"/>
      <c r="F53" s="264"/>
      <c r="G53" s="264"/>
      <c r="H53" s="264"/>
      <c r="I53" s="264"/>
      <c r="J53" s="264"/>
      <c r="K53" s="283"/>
    </row>
    <row r="54" spans="1:11">
      <c r="A54" s="264"/>
      <c r="B54" s="264"/>
      <c r="C54" s="264"/>
      <c r="D54" s="264"/>
      <c r="E54" s="264"/>
      <c r="F54" s="264"/>
      <c r="G54" s="264"/>
      <c r="H54" s="264"/>
      <c r="I54" s="264"/>
      <c r="J54" s="264"/>
      <c r="K54" s="264"/>
    </row>
    <row r="55" spans="1:11" ht="16.5" customHeight="1">
      <c r="A55" s="284" t="s">
        <v>33</v>
      </c>
      <c r="B55" s="285"/>
      <c r="C55" s="286"/>
      <c r="D55" s="282" t="s">
        <v>144</v>
      </c>
      <c r="E55" s="264"/>
      <c r="F55" s="264"/>
      <c r="G55" s="264"/>
      <c r="H55" s="264"/>
      <c r="I55" s="264"/>
      <c r="J55" s="264"/>
      <c r="K55" s="283"/>
    </row>
    <row r="56" spans="1:11">
      <c r="A56" s="260"/>
      <c r="B56" s="260"/>
      <c r="C56" s="260"/>
      <c r="D56" s="260"/>
      <c r="E56" s="260"/>
      <c r="F56" s="260"/>
      <c r="G56" s="260"/>
      <c r="H56" s="260"/>
      <c r="I56" s="260"/>
      <c r="J56" s="260"/>
      <c r="K56" s="260"/>
    </row>
    <row r="57" spans="1:11" ht="16.5" customHeight="1">
      <c r="A57" s="284" t="s">
        <v>34</v>
      </c>
      <c r="B57" s="285"/>
      <c r="C57" s="286"/>
      <c r="D57" s="282">
        <v>1006</v>
      </c>
      <c r="E57" s="264"/>
      <c r="F57" s="264"/>
      <c r="G57" s="264"/>
      <c r="H57" s="264"/>
      <c r="I57" s="264"/>
      <c r="J57" s="264"/>
      <c r="K57" s="283"/>
    </row>
    <row r="58" spans="1:11">
      <c r="A58" s="264"/>
      <c r="B58" s="264"/>
      <c r="C58" s="264"/>
      <c r="D58" s="264"/>
      <c r="E58" s="264"/>
      <c r="F58" s="264"/>
      <c r="G58" s="264"/>
      <c r="H58" s="264"/>
      <c r="I58" s="264"/>
      <c r="J58" s="264"/>
      <c r="K58" s="264"/>
    </row>
    <row r="59" spans="1:11" ht="16.5" customHeight="1">
      <c r="A59" s="284" t="s">
        <v>35</v>
      </c>
      <c r="B59" s="285"/>
      <c r="C59" s="286"/>
      <c r="D59" s="282">
        <v>1</v>
      </c>
      <c r="E59" s="264"/>
      <c r="F59" s="264"/>
      <c r="G59" s="264"/>
      <c r="H59" s="264"/>
      <c r="I59" s="264"/>
      <c r="J59" s="264"/>
      <c r="K59" s="283"/>
    </row>
    <row r="60" spans="1:11">
      <c r="A60" s="260"/>
      <c r="B60" s="260"/>
      <c r="C60" s="260"/>
      <c r="D60" s="260"/>
      <c r="E60" s="260"/>
      <c r="F60" s="260"/>
      <c r="G60" s="260"/>
      <c r="H60" s="260"/>
      <c r="I60" s="260"/>
      <c r="J60" s="260"/>
      <c r="K60" s="260"/>
    </row>
    <row r="61" spans="1:11" ht="12.75" customHeight="1">
      <c r="A61" s="287" t="s">
        <v>36</v>
      </c>
      <c r="B61" s="288"/>
      <c r="C61" s="206" t="s">
        <v>37</v>
      </c>
      <c r="D61" s="304" t="s">
        <v>142</v>
      </c>
      <c r="E61" s="305"/>
      <c r="F61" s="305"/>
      <c r="G61" s="305"/>
      <c r="H61" s="305"/>
      <c r="I61" s="305"/>
      <c r="J61" s="305"/>
      <c r="K61" s="306"/>
    </row>
    <row r="62" spans="1:11" ht="13.5" customHeight="1">
      <c r="A62" s="289"/>
      <c r="B62" s="290"/>
      <c r="C62" s="206" t="s">
        <v>38</v>
      </c>
      <c r="D62" s="266" t="s">
        <v>268</v>
      </c>
      <c r="E62" s="266"/>
      <c r="F62" s="266"/>
      <c r="G62" s="266"/>
      <c r="H62" s="266"/>
      <c r="I62" s="266"/>
      <c r="J62" s="266"/>
      <c r="K62" s="266"/>
    </row>
    <row r="63" spans="1:11" ht="15.75" customHeight="1">
      <c r="A63" s="291"/>
      <c r="B63" s="292"/>
      <c r="C63" s="206" t="s">
        <v>39</v>
      </c>
      <c r="D63" s="304" t="s">
        <v>142</v>
      </c>
      <c r="E63" s="305"/>
      <c r="F63" s="305"/>
      <c r="G63" s="305"/>
      <c r="H63" s="305"/>
      <c r="I63" s="305"/>
      <c r="J63" s="305"/>
      <c r="K63" s="306"/>
    </row>
    <row r="64" spans="1:11">
      <c r="A64" s="260"/>
      <c r="B64" s="260"/>
      <c r="C64" s="260"/>
      <c r="D64" s="260"/>
      <c r="E64" s="260"/>
      <c r="F64" s="260"/>
      <c r="G64" s="260"/>
      <c r="H64" s="260"/>
      <c r="I64" s="260"/>
      <c r="J64" s="260"/>
      <c r="K64" s="260"/>
    </row>
    <row r="65" spans="1:14" ht="27" customHeight="1">
      <c r="A65" s="267" t="s">
        <v>40</v>
      </c>
      <c r="B65" s="268"/>
      <c r="C65" s="206" t="s">
        <v>41</v>
      </c>
      <c r="D65" s="273" t="s">
        <v>145</v>
      </c>
      <c r="E65" s="274"/>
      <c r="F65" s="274"/>
      <c r="G65" s="274"/>
      <c r="H65" s="274"/>
      <c r="I65" s="274"/>
      <c r="J65" s="274"/>
      <c r="K65" s="275"/>
    </row>
    <row r="66" spans="1:14" ht="20.25" customHeight="1">
      <c r="A66" s="269"/>
      <c r="B66" s="270"/>
      <c r="C66" s="206" t="s">
        <v>42</v>
      </c>
      <c r="D66" s="282">
        <v>1108</v>
      </c>
      <c r="E66" s="264"/>
      <c r="F66" s="264"/>
      <c r="G66" s="264"/>
      <c r="H66" s="264"/>
      <c r="I66" s="264"/>
      <c r="J66" s="264"/>
      <c r="K66" s="283"/>
    </row>
    <row r="67" spans="1:14" ht="27" customHeight="1">
      <c r="A67" s="269"/>
      <c r="B67" s="270"/>
      <c r="C67" s="206" t="s">
        <v>43</v>
      </c>
      <c r="D67" s="273" t="s">
        <v>239</v>
      </c>
      <c r="E67" s="274"/>
      <c r="F67" s="274"/>
      <c r="G67" s="274"/>
      <c r="H67" s="274"/>
      <c r="I67" s="274"/>
      <c r="J67" s="274"/>
      <c r="K67" s="275"/>
    </row>
    <row r="68" spans="1:14" ht="21" customHeight="1">
      <c r="A68" s="271"/>
      <c r="B68" s="272"/>
      <c r="C68" s="206" t="s">
        <v>44</v>
      </c>
      <c r="D68" s="282">
        <v>11008</v>
      </c>
      <c r="E68" s="264"/>
      <c r="F68" s="264"/>
      <c r="G68" s="264"/>
      <c r="H68" s="264"/>
      <c r="I68" s="264"/>
      <c r="J68" s="264"/>
      <c r="K68" s="283"/>
    </row>
    <row r="69" spans="1:14" ht="12.75" customHeight="1">
      <c r="A69" s="284" t="s">
        <v>45</v>
      </c>
      <c r="B69" s="285"/>
      <c r="C69" s="286"/>
      <c r="D69" s="282" t="s">
        <v>148</v>
      </c>
      <c r="E69" s="264"/>
      <c r="F69" s="264"/>
      <c r="G69" s="264"/>
      <c r="H69" s="264"/>
      <c r="I69" s="264"/>
      <c r="J69" s="264"/>
      <c r="K69" s="283"/>
    </row>
    <row r="70" spans="1:14" ht="31.5" customHeight="1">
      <c r="L70" s="151" t="s">
        <v>243</v>
      </c>
    </row>
    <row r="71" spans="1:14" ht="59.25" customHeight="1">
      <c r="A71" s="296" t="s">
        <v>50</v>
      </c>
      <c r="B71" s="298" t="s">
        <v>1</v>
      </c>
      <c r="C71" s="299"/>
      <c r="D71" s="296" t="s">
        <v>49</v>
      </c>
      <c r="E71" s="300" t="s">
        <v>3</v>
      </c>
      <c r="F71" s="301"/>
      <c r="G71" s="302"/>
      <c r="H71" s="296" t="s">
        <v>47</v>
      </c>
      <c r="I71" s="296" t="s">
        <v>4</v>
      </c>
      <c r="J71" s="296" t="s">
        <v>5</v>
      </c>
      <c r="K71" s="296" t="s">
        <v>6</v>
      </c>
      <c r="L71" s="300" t="s">
        <v>46</v>
      </c>
      <c r="M71" s="302"/>
      <c r="N71" s="296" t="s">
        <v>7</v>
      </c>
    </row>
    <row r="72" spans="1:14" ht="65.25" customHeight="1">
      <c r="A72" s="297"/>
      <c r="B72" s="205" t="s">
        <v>8</v>
      </c>
      <c r="C72" s="203" t="s">
        <v>0</v>
      </c>
      <c r="D72" s="297"/>
      <c r="E72" s="203" t="s">
        <v>48</v>
      </c>
      <c r="F72" s="203" t="s">
        <v>9</v>
      </c>
      <c r="G72" s="203" t="s">
        <v>10</v>
      </c>
      <c r="H72" s="297"/>
      <c r="I72" s="297"/>
      <c r="J72" s="297"/>
      <c r="K72" s="297"/>
      <c r="L72" s="203" t="s">
        <v>11</v>
      </c>
      <c r="M72" s="203" t="s">
        <v>12</v>
      </c>
      <c r="N72" s="297"/>
    </row>
    <row r="73" spans="1:14" ht="12" customHeight="1">
      <c r="A73" s="207" t="s">
        <v>13</v>
      </c>
      <c r="B73" s="207" t="s">
        <v>14</v>
      </c>
      <c r="C73" s="207" t="s">
        <v>15</v>
      </c>
      <c r="D73" s="207" t="s">
        <v>16</v>
      </c>
      <c r="E73" s="207" t="s">
        <v>17</v>
      </c>
      <c r="F73" s="207" t="s">
        <v>18</v>
      </c>
      <c r="G73" s="207" t="s">
        <v>19</v>
      </c>
      <c r="H73" s="207" t="s">
        <v>20</v>
      </c>
      <c r="I73" s="207" t="s">
        <v>21</v>
      </c>
      <c r="J73" s="207" t="s">
        <v>22</v>
      </c>
      <c r="K73" s="207" t="s">
        <v>23</v>
      </c>
      <c r="L73" s="207" t="s">
        <v>24</v>
      </c>
      <c r="M73" s="207" t="s">
        <v>25</v>
      </c>
      <c r="N73" s="207" t="s">
        <v>26</v>
      </c>
    </row>
    <row r="74" spans="1:14" ht="17.25">
      <c r="A74" s="4">
        <v>1100000</v>
      </c>
      <c r="B74" s="5" t="s">
        <v>72</v>
      </c>
      <c r="C74" s="4" t="s">
        <v>28</v>
      </c>
      <c r="D74" s="181">
        <f>D76</f>
        <v>12458.3</v>
      </c>
      <c r="E74" s="181">
        <f t="shared" ref="E74:G74" si="4">E76</f>
        <v>0</v>
      </c>
      <c r="F74" s="191">
        <f t="shared" si="4"/>
        <v>-12458.3</v>
      </c>
      <c r="G74" s="181">
        <f t="shared" si="4"/>
        <v>0</v>
      </c>
      <c r="H74" s="181">
        <f>D74+E74+F74+G74</f>
        <v>0</v>
      </c>
      <c r="I74" s="25">
        <f>I76</f>
        <v>0</v>
      </c>
      <c r="J74" s="25">
        <f t="shared" ref="J74:K74" si="5">J76</f>
        <v>0</v>
      </c>
      <c r="K74" s="25">
        <f t="shared" si="5"/>
        <v>0</v>
      </c>
      <c r="L74" s="152"/>
      <c r="M74" s="152"/>
      <c r="N74" s="152"/>
    </row>
    <row r="75" spans="1:14" ht="15" customHeight="1">
      <c r="A75" s="4">
        <v>1176000</v>
      </c>
      <c r="B75" s="6" t="s">
        <v>59</v>
      </c>
      <c r="C75" s="4" t="s">
        <v>28</v>
      </c>
      <c r="D75" s="184"/>
      <c r="E75" s="184"/>
      <c r="F75" s="184"/>
      <c r="G75" s="184"/>
      <c r="H75" s="181"/>
      <c r="I75" s="152"/>
      <c r="J75" s="152"/>
      <c r="K75" s="152"/>
      <c r="L75" s="152"/>
      <c r="M75" s="152"/>
      <c r="N75" s="152"/>
    </row>
    <row r="76" spans="1:14" ht="17.25" customHeight="1">
      <c r="A76" s="4">
        <v>1176100</v>
      </c>
      <c r="B76" s="5" t="s">
        <v>113</v>
      </c>
      <c r="C76" s="4">
        <v>486100</v>
      </c>
      <c r="D76" s="181">
        <v>12458.3</v>
      </c>
      <c r="E76" s="184"/>
      <c r="F76" s="191">
        <v>-12458.3</v>
      </c>
      <c r="G76" s="184"/>
      <c r="H76" s="181">
        <f>D76+F76</f>
        <v>0</v>
      </c>
      <c r="I76" s="152"/>
      <c r="J76" s="152"/>
      <c r="K76" s="152"/>
      <c r="L76" s="152"/>
      <c r="M76" s="152"/>
      <c r="N76" s="152"/>
    </row>
    <row r="77" spans="1:14" ht="22.5" customHeight="1">
      <c r="A77" s="4">
        <v>1000000</v>
      </c>
      <c r="B77" s="4" t="s">
        <v>193</v>
      </c>
      <c r="C77" s="4"/>
      <c r="D77" s="181">
        <f>D74</f>
        <v>12458.3</v>
      </c>
      <c r="E77" s="181">
        <f t="shared" ref="E77:H77" si="6">E74</f>
        <v>0</v>
      </c>
      <c r="F77" s="191">
        <f t="shared" si="6"/>
        <v>-12458.3</v>
      </c>
      <c r="G77" s="181">
        <f t="shared" si="6"/>
        <v>0</v>
      </c>
      <c r="H77" s="181">
        <f t="shared" si="6"/>
        <v>0</v>
      </c>
      <c r="I77" s="25">
        <f>I74</f>
        <v>0</v>
      </c>
      <c r="J77" s="25">
        <f>J74</f>
        <v>0</v>
      </c>
      <c r="K77" s="25">
        <f>K74</f>
        <v>0</v>
      </c>
      <c r="L77" s="152"/>
      <c r="M77" s="152"/>
      <c r="N77" s="152"/>
    </row>
    <row r="78" spans="1:14" ht="14.25" customHeight="1">
      <c r="A78" s="56"/>
      <c r="B78" s="56"/>
      <c r="C78" s="56"/>
      <c r="D78" s="209"/>
      <c r="E78" s="209"/>
      <c r="F78" s="209"/>
      <c r="G78" s="209"/>
      <c r="H78" s="209"/>
      <c r="I78" s="57"/>
      <c r="J78" s="57"/>
      <c r="K78" s="57"/>
      <c r="L78" s="58"/>
      <c r="M78" s="58"/>
      <c r="N78" s="58"/>
    </row>
    <row r="79" spans="1:14" ht="13.5" customHeight="1">
      <c r="A79" s="56"/>
      <c r="B79" s="56"/>
      <c r="C79" s="56"/>
      <c r="D79" s="209"/>
      <c r="E79" s="209"/>
      <c r="F79" s="209"/>
      <c r="G79" s="209"/>
      <c r="H79" s="209"/>
      <c r="I79" s="57"/>
      <c r="J79" s="57"/>
      <c r="K79" s="57"/>
      <c r="L79" s="58"/>
      <c r="M79" s="58"/>
      <c r="N79" s="58"/>
    </row>
    <row r="80" spans="1:14" ht="16.5" customHeight="1">
      <c r="B80" s="153" t="s">
        <v>312</v>
      </c>
      <c r="C80" s="258" t="s">
        <v>66</v>
      </c>
      <c r="D80" s="258"/>
      <c r="E80" s="258"/>
      <c r="F80" s="254" t="s">
        <v>67</v>
      </c>
      <c r="G80" s="254"/>
      <c r="I80" s="259" t="s">
        <v>308</v>
      </c>
      <c r="J80" s="259"/>
      <c r="K80" s="259"/>
    </row>
    <row r="81" spans="1:13" ht="16.5" customHeight="1">
      <c r="B81" s="8"/>
      <c r="C81" s="8"/>
      <c r="D81" s="1"/>
      <c r="F81" s="254" t="s">
        <v>68</v>
      </c>
      <c r="G81" s="254"/>
      <c r="I81" s="254" t="s">
        <v>69</v>
      </c>
      <c r="J81" s="254"/>
      <c r="K81" s="254"/>
    </row>
    <row r="82" spans="1:13" ht="16.5" customHeight="1">
      <c r="B82" s="201" t="s">
        <v>70</v>
      </c>
      <c r="C82" s="8"/>
      <c r="D82" s="8"/>
      <c r="E82" s="8"/>
      <c r="F82" s="8"/>
      <c r="G82" s="8"/>
      <c r="H82" s="8"/>
    </row>
    <row r="83" spans="1:13" ht="16.5" customHeight="1">
      <c r="B83" s="8"/>
      <c r="C83" s="258" t="s">
        <v>71</v>
      </c>
      <c r="D83" s="258"/>
      <c r="E83" s="258"/>
      <c r="F83" s="254" t="s">
        <v>67</v>
      </c>
      <c r="G83" s="254"/>
      <c r="H83" s="7"/>
      <c r="I83" s="259" t="s">
        <v>212</v>
      </c>
      <c r="J83" s="259"/>
      <c r="K83" s="259"/>
    </row>
    <row r="84" spans="1:13" ht="16.5" customHeight="1">
      <c r="B84" s="8"/>
      <c r="C84" s="204"/>
      <c r="D84" s="204"/>
      <c r="E84" s="204"/>
      <c r="F84" s="254" t="s">
        <v>68</v>
      </c>
      <c r="G84" s="254"/>
      <c r="H84" s="7"/>
      <c r="I84" s="254" t="s">
        <v>69</v>
      </c>
      <c r="J84" s="254"/>
      <c r="K84" s="254"/>
    </row>
    <row r="85" spans="1:13">
      <c r="D85" s="157"/>
      <c r="I85" s="255" t="s">
        <v>122</v>
      </c>
      <c r="J85" s="255"/>
      <c r="K85" s="255"/>
    </row>
    <row r="86" spans="1:13">
      <c r="I86" s="202"/>
      <c r="J86" s="202"/>
      <c r="K86" s="202"/>
    </row>
    <row r="87" spans="1:13">
      <c r="A87" s="256" t="s">
        <v>120</v>
      </c>
      <c r="B87" s="256"/>
      <c r="C87" s="256"/>
      <c r="D87" s="256"/>
      <c r="E87" s="256"/>
      <c r="F87" s="256"/>
      <c r="G87" s="256"/>
      <c r="H87" s="256"/>
      <c r="I87" s="256"/>
      <c r="J87" s="256"/>
      <c r="K87" s="256"/>
    </row>
    <row r="88" spans="1:13">
      <c r="A88" s="256" t="s">
        <v>121</v>
      </c>
      <c r="B88" s="256"/>
      <c r="C88" s="256"/>
      <c r="D88" s="256"/>
      <c r="E88" s="256"/>
      <c r="F88" s="256"/>
      <c r="G88" s="256"/>
      <c r="H88" s="256"/>
      <c r="I88" s="256"/>
      <c r="J88" s="256"/>
      <c r="K88" s="256"/>
    </row>
    <row r="89" spans="1:13">
      <c r="A89" s="256" t="s">
        <v>310</v>
      </c>
      <c r="B89" s="256"/>
      <c r="C89" s="256"/>
      <c r="D89" s="256"/>
      <c r="E89" s="256"/>
      <c r="F89" s="256"/>
      <c r="G89" s="256"/>
      <c r="H89" s="256"/>
      <c r="I89" s="256"/>
      <c r="J89" s="256"/>
      <c r="K89" s="256"/>
    </row>
    <row r="90" spans="1:13">
      <c r="M90" s="12"/>
    </row>
    <row r="91" spans="1:13" ht="16.5" customHeight="1">
      <c r="A91" s="278" t="s">
        <v>29</v>
      </c>
      <c r="B91" s="279"/>
      <c r="C91" s="206" t="s">
        <v>30</v>
      </c>
      <c r="D91" s="282" t="s">
        <v>144</v>
      </c>
      <c r="E91" s="264"/>
      <c r="F91" s="264"/>
      <c r="G91" s="264"/>
      <c r="H91" s="264"/>
      <c r="I91" s="264"/>
      <c r="J91" s="264"/>
      <c r="K91" s="283"/>
    </row>
    <row r="92" spans="1:13">
      <c r="A92" s="280"/>
      <c r="B92" s="281"/>
      <c r="C92" s="206" t="s">
        <v>31</v>
      </c>
      <c r="D92" s="282">
        <v>104021</v>
      </c>
      <c r="E92" s="264"/>
      <c r="F92" s="264"/>
      <c r="G92" s="264"/>
      <c r="H92" s="264"/>
      <c r="I92" s="264"/>
      <c r="J92" s="264"/>
      <c r="K92" s="283"/>
    </row>
    <row r="93" spans="1:13">
      <c r="A93" s="260"/>
      <c r="B93" s="260"/>
      <c r="C93" s="260"/>
      <c r="D93" s="260"/>
      <c r="E93" s="260"/>
      <c r="F93" s="260"/>
      <c r="G93" s="260"/>
      <c r="H93" s="260"/>
      <c r="I93" s="260"/>
      <c r="J93" s="260"/>
      <c r="K93" s="260"/>
    </row>
    <row r="94" spans="1:13" ht="27" customHeight="1">
      <c r="A94" s="278" t="s">
        <v>32</v>
      </c>
      <c r="B94" s="279"/>
      <c r="C94" s="206" t="s">
        <v>30</v>
      </c>
      <c r="D94" s="282" t="s">
        <v>144</v>
      </c>
      <c r="E94" s="264"/>
      <c r="F94" s="264"/>
      <c r="G94" s="264"/>
      <c r="H94" s="264"/>
      <c r="I94" s="264"/>
      <c r="J94" s="264"/>
      <c r="K94" s="283"/>
    </row>
    <row r="95" spans="1:13">
      <c r="A95" s="280"/>
      <c r="B95" s="281"/>
      <c r="C95" s="206" t="s">
        <v>31</v>
      </c>
      <c r="D95" s="282">
        <v>104021</v>
      </c>
      <c r="E95" s="264"/>
      <c r="F95" s="264"/>
      <c r="G95" s="264"/>
      <c r="H95" s="264"/>
      <c r="I95" s="264"/>
      <c r="J95" s="264"/>
      <c r="K95" s="283"/>
    </row>
    <row r="96" spans="1:13">
      <c r="A96" s="264"/>
      <c r="B96" s="264"/>
      <c r="C96" s="264"/>
      <c r="D96" s="264"/>
      <c r="E96" s="264"/>
      <c r="F96" s="264"/>
      <c r="G96" s="264"/>
      <c r="H96" s="264"/>
      <c r="I96" s="264"/>
      <c r="J96" s="264"/>
      <c r="K96" s="264"/>
    </row>
    <row r="97" spans="1:12" ht="16.5" customHeight="1">
      <c r="A97" s="284" t="s">
        <v>33</v>
      </c>
      <c r="B97" s="285"/>
      <c r="C97" s="286"/>
      <c r="D97" s="282" t="s">
        <v>144</v>
      </c>
      <c r="E97" s="264"/>
      <c r="F97" s="264"/>
      <c r="G97" s="264"/>
      <c r="H97" s="264"/>
      <c r="I97" s="264"/>
      <c r="J97" s="264"/>
      <c r="K97" s="283"/>
    </row>
    <row r="98" spans="1:12">
      <c r="A98" s="260"/>
      <c r="B98" s="260"/>
      <c r="C98" s="260"/>
      <c r="D98" s="260"/>
      <c r="E98" s="260"/>
      <c r="F98" s="260"/>
      <c r="G98" s="260"/>
      <c r="H98" s="260"/>
      <c r="I98" s="260"/>
      <c r="J98" s="260"/>
      <c r="K98" s="260"/>
    </row>
    <row r="99" spans="1:12" ht="16.5" customHeight="1">
      <c r="A99" s="284" t="s">
        <v>34</v>
      </c>
      <c r="B99" s="285"/>
      <c r="C99" s="286"/>
      <c r="D99" s="282">
        <v>1006</v>
      </c>
      <c r="E99" s="264"/>
      <c r="F99" s="264"/>
      <c r="G99" s="264"/>
      <c r="H99" s="264"/>
      <c r="I99" s="264"/>
      <c r="J99" s="264"/>
      <c r="K99" s="283"/>
    </row>
    <row r="100" spans="1:12">
      <c r="A100" s="264"/>
      <c r="B100" s="264"/>
      <c r="C100" s="264"/>
      <c r="D100" s="264"/>
      <c r="E100" s="264"/>
      <c r="F100" s="264"/>
      <c r="G100" s="264"/>
      <c r="H100" s="264"/>
      <c r="I100" s="264"/>
      <c r="J100" s="264"/>
      <c r="K100" s="264"/>
    </row>
    <row r="101" spans="1:12" ht="16.5" customHeight="1">
      <c r="A101" s="284" t="s">
        <v>35</v>
      </c>
      <c r="B101" s="285"/>
      <c r="C101" s="286"/>
      <c r="D101" s="282">
        <v>1</v>
      </c>
      <c r="E101" s="264"/>
      <c r="F101" s="264"/>
      <c r="G101" s="264"/>
      <c r="H101" s="264"/>
      <c r="I101" s="264"/>
      <c r="J101" s="264"/>
      <c r="K101" s="283"/>
    </row>
    <row r="102" spans="1:12">
      <c r="A102" s="260"/>
      <c r="B102" s="260"/>
      <c r="C102" s="260"/>
      <c r="D102" s="260"/>
      <c r="E102" s="260"/>
      <c r="F102" s="260"/>
      <c r="G102" s="260"/>
      <c r="H102" s="260"/>
      <c r="I102" s="260"/>
      <c r="J102" s="260"/>
      <c r="K102" s="260"/>
    </row>
    <row r="103" spans="1:12" ht="16.5" customHeight="1">
      <c r="A103" s="287" t="s">
        <v>36</v>
      </c>
      <c r="B103" s="288"/>
      <c r="C103" s="206" t="s">
        <v>37</v>
      </c>
      <c r="D103" s="304" t="s">
        <v>142</v>
      </c>
      <c r="E103" s="305"/>
      <c r="F103" s="305"/>
      <c r="G103" s="305"/>
      <c r="H103" s="305"/>
      <c r="I103" s="305"/>
      <c r="J103" s="305"/>
      <c r="K103" s="306"/>
    </row>
    <row r="104" spans="1:12">
      <c r="A104" s="289"/>
      <c r="B104" s="290"/>
      <c r="C104" s="206" t="s">
        <v>38</v>
      </c>
      <c r="D104" s="266" t="s">
        <v>268</v>
      </c>
      <c r="E104" s="266"/>
      <c r="F104" s="266"/>
      <c r="G104" s="266"/>
      <c r="H104" s="266"/>
      <c r="I104" s="266"/>
      <c r="J104" s="266"/>
      <c r="K104" s="266"/>
    </row>
    <row r="105" spans="1:12">
      <c r="A105" s="291"/>
      <c r="B105" s="292"/>
      <c r="C105" s="206" t="s">
        <v>39</v>
      </c>
      <c r="D105" s="304" t="s">
        <v>142</v>
      </c>
      <c r="E105" s="305"/>
      <c r="F105" s="305"/>
      <c r="G105" s="305"/>
      <c r="H105" s="305"/>
      <c r="I105" s="305"/>
      <c r="J105" s="305"/>
      <c r="K105" s="306"/>
    </row>
    <row r="106" spans="1:12" ht="10.5" customHeight="1">
      <c r="A106" s="260"/>
      <c r="B106" s="260"/>
      <c r="C106" s="260"/>
      <c r="D106" s="260"/>
      <c r="E106" s="260"/>
      <c r="F106" s="260"/>
      <c r="G106" s="260"/>
      <c r="H106" s="260"/>
      <c r="I106" s="260"/>
      <c r="J106" s="260"/>
      <c r="K106" s="260"/>
    </row>
    <row r="107" spans="1:12" ht="27" customHeight="1">
      <c r="A107" s="267" t="s">
        <v>40</v>
      </c>
      <c r="B107" s="268"/>
      <c r="C107" s="206" t="s">
        <v>41</v>
      </c>
      <c r="D107" s="273" t="s">
        <v>145</v>
      </c>
      <c r="E107" s="274"/>
      <c r="F107" s="274"/>
      <c r="G107" s="274"/>
      <c r="H107" s="274"/>
      <c r="I107" s="274"/>
      <c r="J107" s="274"/>
      <c r="K107" s="275"/>
    </row>
    <row r="108" spans="1:12" ht="24" customHeight="1">
      <c r="A108" s="269"/>
      <c r="B108" s="270"/>
      <c r="C108" s="206" t="s">
        <v>42</v>
      </c>
      <c r="D108" s="282">
        <v>1108</v>
      </c>
      <c r="E108" s="264"/>
      <c r="F108" s="264"/>
      <c r="G108" s="264"/>
      <c r="H108" s="264"/>
      <c r="I108" s="264"/>
      <c r="J108" s="264"/>
      <c r="K108" s="283"/>
    </row>
    <row r="109" spans="1:12" ht="24.75" customHeight="1">
      <c r="A109" s="269"/>
      <c r="B109" s="270"/>
      <c r="C109" s="206" t="s">
        <v>43</v>
      </c>
      <c r="D109" s="273" t="s">
        <v>238</v>
      </c>
      <c r="E109" s="274"/>
      <c r="F109" s="274"/>
      <c r="G109" s="274"/>
      <c r="H109" s="274"/>
      <c r="I109" s="274"/>
      <c r="J109" s="274"/>
      <c r="K109" s="275"/>
    </row>
    <row r="110" spans="1:12" ht="18.75" customHeight="1">
      <c r="A110" s="271"/>
      <c r="B110" s="272"/>
      <c r="C110" s="206" t="s">
        <v>44</v>
      </c>
      <c r="D110" s="282">
        <v>32002</v>
      </c>
      <c r="E110" s="264"/>
      <c r="F110" s="264"/>
      <c r="G110" s="264"/>
      <c r="H110" s="264"/>
      <c r="I110" s="264"/>
      <c r="J110" s="264"/>
      <c r="K110" s="283"/>
    </row>
    <row r="111" spans="1:12" ht="11.25" customHeight="1">
      <c r="A111" s="284" t="s">
        <v>45</v>
      </c>
      <c r="B111" s="285"/>
      <c r="C111" s="286"/>
      <c r="D111" s="282" t="s">
        <v>148</v>
      </c>
      <c r="E111" s="264"/>
      <c r="F111" s="264"/>
      <c r="G111" s="264"/>
      <c r="H111" s="264"/>
      <c r="I111" s="264"/>
      <c r="J111" s="264"/>
      <c r="K111" s="283"/>
    </row>
    <row r="112" spans="1:12" ht="27.75" customHeight="1">
      <c r="L112" s="151" t="s">
        <v>242</v>
      </c>
    </row>
    <row r="113" spans="1:14" ht="57.75" customHeight="1">
      <c r="A113" s="296" t="s">
        <v>50</v>
      </c>
      <c r="B113" s="298" t="s">
        <v>1</v>
      </c>
      <c r="C113" s="299"/>
      <c r="D113" s="296" t="s">
        <v>49</v>
      </c>
      <c r="E113" s="300" t="s">
        <v>3</v>
      </c>
      <c r="F113" s="301"/>
      <c r="G113" s="302"/>
      <c r="H113" s="296" t="s">
        <v>47</v>
      </c>
      <c r="I113" s="296" t="s">
        <v>4</v>
      </c>
      <c r="J113" s="296" t="s">
        <v>5</v>
      </c>
      <c r="K113" s="296" t="s">
        <v>6</v>
      </c>
      <c r="L113" s="300" t="s">
        <v>46</v>
      </c>
      <c r="M113" s="302"/>
      <c r="N113" s="296" t="s">
        <v>7</v>
      </c>
    </row>
    <row r="114" spans="1:14" ht="66.75" customHeight="1">
      <c r="A114" s="297"/>
      <c r="B114" s="205" t="s">
        <v>8</v>
      </c>
      <c r="C114" s="203" t="s">
        <v>0</v>
      </c>
      <c r="D114" s="297"/>
      <c r="E114" s="203" t="s">
        <v>48</v>
      </c>
      <c r="F114" s="203" t="s">
        <v>9</v>
      </c>
      <c r="G114" s="203" t="s">
        <v>10</v>
      </c>
      <c r="H114" s="297"/>
      <c r="I114" s="297"/>
      <c r="J114" s="297"/>
      <c r="K114" s="297"/>
      <c r="L114" s="203" t="s">
        <v>11</v>
      </c>
      <c r="M114" s="203" t="s">
        <v>12</v>
      </c>
      <c r="N114" s="297"/>
    </row>
    <row r="115" spans="1:14" ht="10.5" customHeight="1">
      <c r="A115" s="207" t="s">
        <v>13</v>
      </c>
      <c r="B115" s="207" t="s">
        <v>14</v>
      </c>
      <c r="C115" s="207" t="s">
        <v>15</v>
      </c>
      <c r="D115" s="207" t="s">
        <v>16</v>
      </c>
      <c r="E115" s="207" t="s">
        <v>17</v>
      </c>
      <c r="F115" s="207" t="s">
        <v>18</v>
      </c>
      <c r="G115" s="207" t="s">
        <v>19</v>
      </c>
      <c r="H115" s="207" t="s">
        <v>20</v>
      </c>
      <c r="I115" s="207" t="s">
        <v>21</v>
      </c>
      <c r="J115" s="207" t="s">
        <v>22</v>
      </c>
      <c r="K115" s="207" t="s">
        <v>23</v>
      </c>
      <c r="L115" s="207" t="s">
        <v>24</v>
      </c>
      <c r="M115" s="207" t="s">
        <v>25</v>
      </c>
      <c r="N115" s="207" t="s">
        <v>26</v>
      </c>
    </row>
    <row r="116" spans="1:14" ht="22.5" customHeight="1">
      <c r="A116" s="4">
        <v>1200000</v>
      </c>
      <c r="B116" s="5" t="s">
        <v>62</v>
      </c>
      <c r="C116" s="4" t="s">
        <v>28</v>
      </c>
      <c r="D116" s="181">
        <f>D118</f>
        <v>554605.30000000005</v>
      </c>
      <c r="E116" s="154">
        <f t="shared" ref="E116:G116" si="7">E118</f>
        <v>0</v>
      </c>
      <c r="F116" s="196">
        <f t="shared" si="7"/>
        <v>-554605.30000000005</v>
      </c>
      <c r="G116" s="154">
        <f t="shared" si="7"/>
        <v>0</v>
      </c>
      <c r="H116" s="181">
        <f>D116+E116+F116+G116</f>
        <v>0</v>
      </c>
      <c r="I116" s="25">
        <f>I118</f>
        <v>0</v>
      </c>
      <c r="J116" s="25">
        <f t="shared" ref="J116:K116" si="8">J118</f>
        <v>0</v>
      </c>
      <c r="K116" s="25">
        <f t="shared" si="8"/>
        <v>0</v>
      </c>
      <c r="L116" s="152"/>
      <c r="M116" s="152"/>
      <c r="N116" s="152"/>
    </row>
    <row r="117" spans="1:14" ht="17.25">
      <c r="A117" s="4">
        <v>1210000</v>
      </c>
      <c r="B117" s="5" t="s">
        <v>63</v>
      </c>
      <c r="C117" s="4" t="s">
        <v>28</v>
      </c>
      <c r="D117" s="184"/>
      <c r="E117" s="152"/>
      <c r="F117" s="196"/>
      <c r="G117" s="152"/>
      <c r="H117" s="181"/>
      <c r="I117" s="152"/>
      <c r="J117" s="152"/>
      <c r="K117" s="152"/>
      <c r="L117" s="152"/>
      <c r="M117" s="152"/>
      <c r="N117" s="152"/>
    </row>
    <row r="118" spans="1:14" ht="15" customHeight="1">
      <c r="A118" s="4">
        <v>1216000</v>
      </c>
      <c r="B118" s="5" t="s">
        <v>119</v>
      </c>
      <c r="C118" s="4">
        <v>512900</v>
      </c>
      <c r="D118" s="181">
        <v>554605.30000000005</v>
      </c>
      <c r="E118" s="152"/>
      <c r="F118" s="196">
        <v>-554605.30000000005</v>
      </c>
      <c r="G118" s="152"/>
      <c r="H118" s="181">
        <f t="shared" ref="H118:H119" si="9">D118+E118+F118+G118</f>
        <v>0</v>
      </c>
      <c r="I118" s="152"/>
      <c r="J118" s="152"/>
      <c r="K118" s="152"/>
      <c r="L118" s="152"/>
      <c r="M118" s="152"/>
      <c r="N118" s="152"/>
    </row>
    <row r="119" spans="1:14" ht="13.5" customHeight="1">
      <c r="A119" s="4">
        <v>1000000</v>
      </c>
      <c r="B119" s="4" t="s">
        <v>193</v>
      </c>
      <c r="C119" s="4"/>
      <c r="D119" s="181">
        <f>D116</f>
        <v>554605.30000000005</v>
      </c>
      <c r="E119" s="154">
        <f t="shared" ref="E119:G119" si="10">E116</f>
        <v>0</v>
      </c>
      <c r="F119" s="196">
        <f t="shared" si="10"/>
        <v>-554605.30000000005</v>
      </c>
      <c r="G119" s="154">
        <f t="shared" si="10"/>
        <v>0</v>
      </c>
      <c r="H119" s="181">
        <f t="shared" si="9"/>
        <v>0</v>
      </c>
      <c r="I119" s="25">
        <f>I116</f>
        <v>0</v>
      </c>
      <c r="J119" s="25">
        <f>J116</f>
        <v>0</v>
      </c>
      <c r="K119" s="25">
        <f>K116</f>
        <v>0</v>
      </c>
      <c r="L119" s="152"/>
      <c r="M119" s="152"/>
      <c r="N119" s="152"/>
    </row>
    <row r="120" spans="1:14" ht="12.75" customHeight="1">
      <c r="A120" s="56"/>
      <c r="B120" s="56"/>
      <c r="C120" s="56"/>
      <c r="D120" s="209"/>
      <c r="E120" s="89"/>
      <c r="F120" s="210"/>
      <c r="G120" s="89"/>
      <c r="H120" s="209"/>
      <c r="I120" s="57"/>
      <c r="J120" s="57"/>
      <c r="K120" s="57"/>
      <c r="L120" s="58"/>
      <c r="M120" s="58"/>
      <c r="N120" s="58"/>
    </row>
    <row r="121" spans="1:14" ht="12.75" customHeight="1">
      <c r="A121" s="56"/>
      <c r="B121" s="56"/>
      <c r="C121" s="56"/>
      <c r="D121" s="209"/>
      <c r="E121" s="89"/>
      <c r="F121" s="210"/>
      <c r="G121" s="89"/>
      <c r="H121" s="209"/>
      <c r="I121" s="57"/>
      <c r="J121" s="57"/>
      <c r="K121" s="57"/>
      <c r="L121" s="58"/>
      <c r="M121" s="58"/>
      <c r="N121" s="58"/>
    </row>
    <row r="122" spans="1:14" ht="16.5" customHeight="1">
      <c r="B122" s="153" t="s">
        <v>312</v>
      </c>
      <c r="C122" s="258" t="s">
        <v>66</v>
      </c>
      <c r="D122" s="258"/>
      <c r="E122" s="258"/>
      <c r="F122" s="254" t="s">
        <v>67</v>
      </c>
      <c r="G122" s="254"/>
      <c r="I122" s="259" t="s">
        <v>308</v>
      </c>
      <c r="J122" s="259"/>
      <c r="K122" s="259"/>
    </row>
    <row r="123" spans="1:14" ht="16.5" customHeight="1">
      <c r="B123" s="8"/>
      <c r="C123" s="8"/>
      <c r="D123" s="1"/>
      <c r="F123" s="254" t="s">
        <v>68</v>
      </c>
      <c r="G123" s="254"/>
      <c r="I123" s="254" t="s">
        <v>69</v>
      </c>
      <c r="J123" s="254"/>
      <c r="K123" s="254"/>
    </row>
    <row r="124" spans="1:14">
      <c r="B124" s="201" t="s">
        <v>70</v>
      </c>
      <c r="C124" s="8"/>
      <c r="D124" s="8"/>
      <c r="E124" s="8"/>
      <c r="F124" s="8"/>
      <c r="G124" s="8"/>
      <c r="H124" s="8"/>
    </row>
    <row r="125" spans="1:14" ht="16.5" customHeight="1">
      <c r="B125" s="8"/>
      <c r="C125" s="258" t="s">
        <v>71</v>
      </c>
      <c r="D125" s="258"/>
      <c r="E125" s="258"/>
      <c r="F125" s="254" t="s">
        <v>67</v>
      </c>
      <c r="G125" s="254"/>
      <c r="H125" s="7"/>
      <c r="I125" s="259" t="s">
        <v>212</v>
      </c>
      <c r="J125" s="259"/>
      <c r="K125" s="259"/>
    </row>
    <row r="126" spans="1:14" ht="16.5" customHeight="1">
      <c r="B126" s="8"/>
      <c r="C126" s="204"/>
      <c r="D126" s="204"/>
      <c r="E126" s="204"/>
      <c r="F126" s="254" t="s">
        <v>68</v>
      </c>
      <c r="G126" s="254"/>
      <c r="H126" s="7"/>
      <c r="I126" s="254" t="s">
        <v>69</v>
      </c>
      <c r="J126" s="254"/>
      <c r="K126" s="254"/>
    </row>
    <row r="127" spans="1:14">
      <c r="I127" s="255" t="s">
        <v>122</v>
      </c>
      <c r="J127" s="255"/>
      <c r="K127" s="255"/>
    </row>
    <row r="128" spans="1:14" ht="10.5" customHeight="1">
      <c r="I128" s="202"/>
      <c r="J128" s="202"/>
      <c r="K128" s="202"/>
    </row>
    <row r="129" spans="1:13">
      <c r="A129" s="256" t="s">
        <v>120</v>
      </c>
      <c r="B129" s="256"/>
      <c r="C129" s="256"/>
      <c r="D129" s="256"/>
      <c r="E129" s="256"/>
      <c r="F129" s="256"/>
      <c r="G129" s="256"/>
      <c r="H129" s="256"/>
      <c r="I129" s="256"/>
      <c r="J129" s="256"/>
      <c r="K129" s="256"/>
    </row>
    <row r="130" spans="1:13">
      <c r="A130" s="256" t="s">
        <v>121</v>
      </c>
      <c r="B130" s="256"/>
      <c r="C130" s="256"/>
      <c r="D130" s="256"/>
      <c r="E130" s="256"/>
      <c r="F130" s="256"/>
      <c r="G130" s="256"/>
      <c r="H130" s="256"/>
      <c r="I130" s="256"/>
      <c r="J130" s="256"/>
      <c r="K130" s="256"/>
    </row>
    <row r="131" spans="1:13">
      <c r="A131" s="256" t="s">
        <v>310</v>
      </c>
      <c r="B131" s="256"/>
      <c r="C131" s="256"/>
      <c r="D131" s="256"/>
      <c r="E131" s="256"/>
      <c r="F131" s="256"/>
      <c r="G131" s="256"/>
      <c r="H131" s="256"/>
      <c r="I131" s="256"/>
      <c r="J131" s="256"/>
      <c r="K131" s="256"/>
    </row>
    <row r="132" spans="1:13" ht="13.5" customHeight="1">
      <c r="I132" s="157"/>
      <c r="M132" s="12"/>
    </row>
    <row r="133" spans="1:13" ht="16.5" customHeight="1">
      <c r="A133" s="278" t="s">
        <v>29</v>
      </c>
      <c r="B133" s="279"/>
      <c r="C133" s="206" t="s">
        <v>30</v>
      </c>
      <c r="D133" s="282" t="s">
        <v>144</v>
      </c>
      <c r="E133" s="264"/>
      <c r="F133" s="264"/>
      <c r="G133" s="264"/>
      <c r="H133" s="264"/>
      <c r="I133" s="264"/>
      <c r="J133" s="264"/>
      <c r="K133" s="283"/>
    </row>
    <row r="134" spans="1:13">
      <c r="A134" s="280"/>
      <c r="B134" s="281"/>
      <c r="C134" s="206" t="s">
        <v>31</v>
      </c>
      <c r="D134" s="282">
        <v>104021</v>
      </c>
      <c r="E134" s="264"/>
      <c r="F134" s="264"/>
      <c r="G134" s="264"/>
      <c r="H134" s="264"/>
      <c r="I134" s="264"/>
      <c r="J134" s="264"/>
      <c r="K134" s="283"/>
    </row>
    <row r="135" spans="1:13">
      <c r="A135" s="260"/>
      <c r="B135" s="260"/>
      <c r="C135" s="260"/>
      <c r="D135" s="260"/>
      <c r="E135" s="260"/>
      <c r="F135" s="260"/>
      <c r="G135" s="260"/>
      <c r="H135" s="260"/>
      <c r="I135" s="260"/>
      <c r="J135" s="260"/>
      <c r="K135" s="260"/>
    </row>
    <row r="136" spans="1:13" ht="27" customHeight="1">
      <c r="A136" s="278" t="s">
        <v>32</v>
      </c>
      <c r="B136" s="279"/>
      <c r="C136" s="206" t="s">
        <v>30</v>
      </c>
      <c r="D136" s="282" t="s">
        <v>144</v>
      </c>
      <c r="E136" s="264"/>
      <c r="F136" s="264"/>
      <c r="G136" s="264"/>
      <c r="H136" s="264"/>
      <c r="I136" s="264"/>
      <c r="J136" s="264"/>
      <c r="K136" s="283"/>
    </row>
    <row r="137" spans="1:13">
      <c r="A137" s="280"/>
      <c r="B137" s="281"/>
      <c r="C137" s="206" t="s">
        <v>31</v>
      </c>
      <c r="D137" s="282">
        <v>104021</v>
      </c>
      <c r="E137" s="264"/>
      <c r="F137" s="264"/>
      <c r="G137" s="264"/>
      <c r="H137" s="264"/>
      <c r="I137" s="264"/>
      <c r="J137" s="264"/>
      <c r="K137" s="283"/>
    </row>
    <row r="138" spans="1:13">
      <c r="A138" s="264"/>
      <c r="B138" s="264"/>
      <c r="C138" s="264"/>
      <c r="D138" s="264"/>
      <c r="E138" s="264"/>
      <c r="F138" s="264"/>
      <c r="G138" s="264"/>
      <c r="H138" s="264"/>
      <c r="I138" s="264"/>
      <c r="J138" s="264"/>
      <c r="K138" s="264"/>
    </row>
    <row r="139" spans="1:13" ht="16.5" customHeight="1">
      <c r="A139" s="284" t="s">
        <v>33</v>
      </c>
      <c r="B139" s="285"/>
      <c r="C139" s="286"/>
      <c r="D139" s="282" t="s">
        <v>144</v>
      </c>
      <c r="E139" s="264"/>
      <c r="F139" s="264"/>
      <c r="G139" s="264"/>
      <c r="H139" s="264"/>
      <c r="I139" s="264"/>
      <c r="J139" s="264"/>
      <c r="K139" s="283"/>
    </row>
    <row r="140" spans="1:13">
      <c r="A140" s="260"/>
      <c r="B140" s="260"/>
      <c r="C140" s="260"/>
      <c r="D140" s="260"/>
      <c r="E140" s="260"/>
      <c r="F140" s="260"/>
      <c r="G140" s="260"/>
      <c r="H140" s="260"/>
      <c r="I140" s="260"/>
      <c r="J140" s="260"/>
      <c r="K140" s="260"/>
    </row>
    <row r="141" spans="1:13" ht="16.5" customHeight="1">
      <c r="A141" s="284" t="s">
        <v>34</v>
      </c>
      <c r="B141" s="285"/>
      <c r="C141" s="286"/>
      <c r="D141" s="282">
        <v>1006</v>
      </c>
      <c r="E141" s="264"/>
      <c r="F141" s="264"/>
      <c r="G141" s="264"/>
      <c r="H141" s="264"/>
      <c r="I141" s="264"/>
      <c r="J141" s="264"/>
      <c r="K141" s="283"/>
    </row>
    <row r="142" spans="1:13">
      <c r="A142" s="264"/>
      <c r="B142" s="264"/>
      <c r="C142" s="264"/>
      <c r="D142" s="264"/>
      <c r="E142" s="264"/>
      <c r="F142" s="264"/>
      <c r="G142" s="264"/>
      <c r="H142" s="264"/>
      <c r="I142" s="264"/>
      <c r="J142" s="264"/>
      <c r="K142" s="264"/>
    </row>
    <row r="143" spans="1:13" ht="16.5" customHeight="1">
      <c r="A143" s="284" t="s">
        <v>35</v>
      </c>
      <c r="B143" s="285"/>
      <c r="C143" s="286"/>
      <c r="D143" s="282">
        <v>1</v>
      </c>
      <c r="E143" s="264"/>
      <c r="F143" s="264"/>
      <c r="G143" s="264"/>
      <c r="H143" s="264"/>
      <c r="I143" s="264"/>
      <c r="J143" s="264"/>
      <c r="K143" s="283"/>
    </row>
    <row r="144" spans="1:13">
      <c r="A144" s="260"/>
      <c r="B144" s="260"/>
      <c r="C144" s="260"/>
      <c r="D144" s="260"/>
      <c r="E144" s="260"/>
      <c r="F144" s="260"/>
      <c r="G144" s="260"/>
      <c r="H144" s="260"/>
      <c r="I144" s="260"/>
      <c r="J144" s="260"/>
      <c r="K144" s="260"/>
    </row>
    <row r="145" spans="1:14" ht="16.5" customHeight="1">
      <c r="A145" s="287" t="s">
        <v>36</v>
      </c>
      <c r="B145" s="288"/>
      <c r="C145" s="206" t="s">
        <v>37</v>
      </c>
      <c r="D145" s="304" t="s">
        <v>142</v>
      </c>
      <c r="E145" s="305"/>
      <c r="F145" s="305"/>
      <c r="G145" s="305"/>
      <c r="H145" s="305"/>
      <c r="I145" s="305"/>
      <c r="J145" s="305"/>
      <c r="K145" s="306"/>
    </row>
    <row r="146" spans="1:14">
      <c r="A146" s="289"/>
      <c r="B146" s="290"/>
      <c r="C146" s="206" t="s">
        <v>38</v>
      </c>
      <c r="D146" s="304" t="s">
        <v>142</v>
      </c>
      <c r="E146" s="305"/>
      <c r="F146" s="305"/>
      <c r="G146" s="305"/>
      <c r="H146" s="305"/>
      <c r="I146" s="305"/>
      <c r="J146" s="305"/>
      <c r="K146" s="306"/>
    </row>
    <row r="147" spans="1:14">
      <c r="A147" s="291"/>
      <c r="B147" s="292"/>
      <c r="C147" s="206" t="s">
        <v>39</v>
      </c>
      <c r="D147" s="293" t="s">
        <v>143</v>
      </c>
      <c r="E147" s="294"/>
      <c r="F147" s="294"/>
      <c r="G147" s="294"/>
      <c r="H147" s="294"/>
      <c r="I147" s="294"/>
      <c r="J147" s="294"/>
      <c r="K147" s="295"/>
    </row>
    <row r="148" spans="1:14" ht="8.25" customHeight="1">
      <c r="A148" s="260"/>
      <c r="B148" s="260"/>
      <c r="C148" s="260"/>
      <c r="D148" s="260"/>
      <c r="E148" s="260"/>
      <c r="F148" s="260"/>
      <c r="G148" s="260"/>
      <c r="H148" s="260"/>
      <c r="I148" s="260"/>
      <c r="J148" s="260"/>
      <c r="K148" s="260"/>
    </row>
    <row r="149" spans="1:14" ht="27" customHeight="1">
      <c r="A149" s="267" t="s">
        <v>40</v>
      </c>
      <c r="B149" s="268"/>
      <c r="C149" s="206" t="s">
        <v>41</v>
      </c>
      <c r="D149" s="273" t="s">
        <v>145</v>
      </c>
      <c r="E149" s="274"/>
      <c r="F149" s="274"/>
      <c r="G149" s="274"/>
      <c r="H149" s="274"/>
      <c r="I149" s="274"/>
      <c r="J149" s="274"/>
      <c r="K149" s="275"/>
    </row>
    <row r="150" spans="1:14" ht="21.75" customHeight="1">
      <c r="A150" s="269"/>
      <c r="B150" s="270"/>
      <c r="C150" s="206" t="s">
        <v>42</v>
      </c>
      <c r="D150" s="282">
        <v>1108</v>
      </c>
      <c r="E150" s="264"/>
      <c r="F150" s="264"/>
      <c r="G150" s="264"/>
      <c r="H150" s="264"/>
      <c r="I150" s="264"/>
      <c r="J150" s="264"/>
      <c r="K150" s="283"/>
    </row>
    <row r="151" spans="1:14" ht="26.25" customHeight="1">
      <c r="A151" s="269"/>
      <c r="B151" s="270"/>
      <c r="C151" s="206" t="s">
        <v>43</v>
      </c>
      <c r="D151" s="273" t="s">
        <v>238</v>
      </c>
      <c r="E151" s="274"/>
      <c r="F151" s="274"/>
      <c r="G151" s="274"/>
      <c r="H151" s="274"/>
      <c r="I151" s="274"/>
      <c r="J151" s="274"/>
      <c r="K151" s="275"/>
    </row>
    <row r="152" spans="1:14" ht="21.75" customHeight="1">
      <c r="A152" s="271"/>
      <c r="B152" s="272"/>
      <c r="C152" s="206" t="s">
        <v>44</v>
      </c>
      <c r="D152" s="282">
        <v>32002</v>
      </c>
      <c r="E152" s="264"/>
      <c r="F152" s="264"/>
      <c r="G152" s="264"/>
      <c r="H152" s="264"/>
      <c r="I152" s="264"/>
      <c r="J152" s="264"/>
      <c r="K152" s="283"/>
    </row>
    <row r="153" spans="1:14" ht="12.75" customHeight="1">
      <c r="A153" s="284" t="s">
        <v>45</v>
      </c>
      <c r="B153" s="285"/>
      <c r="C153" s="286"/>
      <c r="D153" s="282" t="s">
        <v>148</v>
      </c>
      <c r="E153" s="264"/>
      <c r="F153" s="264"/>
      <c r="G153" s="264"/>
      <c r="H153" s="264"/>
      <c r="I153" s="264"/>
      <c r="J153" s="264"/>
      <c r="K153" s="283"/>
    </row>
    <row r="154" spans="1:14" ht="22.5" customHeight="1">
      <c r="L154" s="65" t="s">
        <v>243</v>
      </c>
    </row>
    <row r="155" spans="1:14" ht="66" customHeight="1">
      <c r="A155" s="296" t="s">
        <v>50</v>
      </c>
      <c r="B155" s="298" t="s">
        <v>1</v>
      </c>
      <c r="C155" s="299"/>
      <c r="D155" s="296" t="s">
        <v>49</v>
      </c>
      <c r="E155" s="300" t="s">
        <v>3</v>
      </c>
      <c r="F155" s="301"/>
      <c r="G155" s="302"/>
      <c r="H155" s="296" t="s">
        <v>47</v>
      </c>
      <c r="I155" s="296" t="s">
        <v>4</v>
      </c>
      <c r="J155" s="296" t="s">
        <v>5</v>
      </c>
      <c r="K155" s="296" t="s">
        <v>6</v>
      </c>
      <c r="L155" s="300" t="s">
        <v>46</v>
      </c>
      <c r="M155" s="302"/>
      <c r="N155" s="296" t="s">
        <v>7</v>
      </c>
    </row>
    <row r="156" spans="1:14" ht="57.75" customHeight="1">
      <c r="A156" s="297"/>
      <c r="B156" s="205" t="s">
        <v>8</v>
      </c>
      <c r="C156" s="203" t="s">
        <v>0</v>
      </c>
      <c r="D156" s="297"/>
      <c r="E156" s="203" t="s">
        <v>48</v>
      </c>
      <c r="F156" s="203" t="s">
        <v>9</v>
      </c>
      <c r="G156" s="203" t="s">
        <v>10</v>
      </c>
      <c r="H156" s="297"/>
      <c r="I156" s="297"/>
      <c r="J156" s="297"/>
      <c r="K156" s="297"/>
      <c r="L156" s="203" t="s">
        <v>11</v>
      </c>
      <c r="M156" s="203" t="s">
        <v>12</v>
      </c>
      <c r="N156" s="297"/>
    </row>
    <row r="157" spans="1:14">
      <c r="A157" s="207" t="s">
        <v>13</v>
      </c>
      <c r="B157" s="207" t="s">
        <v>14</v>
      </c>
      <c r="C157" s="207" t="s">
        <v>15</v>
      </c>
      <c r="D157" s="207" t="s">
        <v>16</v>
      </c>
      <c r="E157" s="207" t="s">
        <v>17</v>
      </c>
      <c r="F157" s="207" t="s">
        <v>18</v>
      </c>
      <c r="G157" s="207" t="s">
        <v>19</v>
      </c>
      <c r="H157" s="207" t="s">
        <v>20</v>
      </c>
      <c r="I157" s="207" t="s">
        <v>21</v>
      </c>
      <c r="J157" s="207" t="s">
        <v>22</v>
      </c>
      <c r="K157" s="207" t="s">
        <v>23</v>
      </c>
      <c r="L157" s="207" t="s">
        <v>24</v>
      </c>
      <c r="M157" s="207" t="s">
        <v>25</v>
      </c>
      <c r="N157" s="207" t="s">
        <v>26</v>
      </c>
    </row>
    <row r="158" spans="1:14" ht="24" customHeight="1">
      <c r="A158" s="4">
        <v>1200000</v>
      </c>
      <c r="B158" s="5" t="s">
        <v>62</v>
      </c>
      <c r="C158" s="4" t="s">
        <v>28</v>
      </c>
      <c r="D158" s="133">
        <f>D160</f>
        <v>100503</v>
      </c>
      <c r="E158" s="154">
        <f t="shared" ref="E158:G158" si="11">E160</f>
        <v>0</v>
      </c>
      <c r="F158" s="196">
        <f t="shared" si="11"/>
        <v>-100503</v>
      </c>
      <c r="G158" s="154">
        <f t="shared" si="11"/>
        <v>0</v>
      </c>
      <c r="H158" s="133">
        <f>D158+E158+F158+G158</f>
        <v>0</v>
      </c>
      <c r="I158" s="25">
        <f>I160</f>
        <v>0</v>
      </c>
      <c r="J158" s="25">
        <f t="shared" ref="J158:K158" si="12">J160</f>
        <v>0</v>
      </c>
      <c r="K158" s="25">
        <f t="shared" si="12"/>
        <v>0</v>
      </c>
      <c r="L158" s="152"/>
      <c r="M158" s="152"/>
      <c r="N158" s="152"/>
    </row>
    <row r="159" spans="1:14" ht="17.25">
      <c r="A159" s="4">
        <v>1210000</v>
      </c>
      <c r="B159" s="5" t="s">
        <v>63</v>
      </c>
      <c r="C159" s="4" t="s">
        <v>28</v>
      </c>
      <c r="D159" s="152"/>
      <c r="E159" s="152"/>
      <c r="F159" s="196"/>
      <c r="G159" s="152"/>
      <c r="H159" s="133">
        <f t="shared" ref="H159:H161" si="13">D159+E159+F159+G159</f>
        <v>0</v>
      </c>
      <c r="I159" s="152"/>
      <c r="J159" s="152"/>
      <c r="K159" s="152"/>
      <c r="L159" s="152"/>
      <c r="M159" s="152"/>
      <c r="N159" s="152"/>
    </row>
    <row r="160" spans="1:14" ht="15" customHeight="1">
      <c r="A160" s="4">
        <v>1216000</v>
      </c>
      <c r="B160" s="5" t="s">
        <v>119</v>
      </c>
      <c r="C160" s="4">
        <v>512900</v>
      </c>
      <c r="D160" s="133">
        <v>100503</v>
      </c>
      <c r="E160" s="152"/>
      <c r="F160" s="196">
        <v>-100503</v>
      </c>
      <c r="G160" s="152"/>
      <c r="H160" s="133">
        <f t="shared" si="13"/>
        <v>0</v>
      </c>
      <c r="I160" s="152"/>
      <c r="J160" s="152"/>
      <c r="K160" s="152"/>
      <c r="L160" s="152"/>
      <c r="M160" s="152"/>
      <c r="N160" s="152"/>
    </row>
    <row r="161" spans="1:14" ht="17.25" customHeight="1">
      <c r="A161" s="4">
        <v>1000000</v>
      </c>
      <c r="B161" s="4" t="s">
        <v>193</v>
      </c>
      <c r="C161" s="4"/>
      <c r="D161" s="133">
        <f>D158</f>
        <v>100503</v>
      </c>
      <c r="E161" s="154">
        <f t="shared" ref="E161:G161" si="14">E158</f>
        <v>0</v>
      </c>
      <c r="F161" s="196">
        <f t="shared" si="14"/>
        <v>-100503</v>
      </c>
      <c r="G161" s="154">
        <f t="shared" si="14"/>
        <v>0</v>
      </c>
      <c r="H161" s="133">
        <f t="shared" si="13"/>
        <v>0</v>
      </c>
      <c r="I161" s="25">
        <f>I158</f>
        <v>0</v>
      </c>
      <c r="J161" s="25">
        <f>J158</f>
        <v>0</v>
      </c>
      <c r="K161" s="25">
        <f>K158</f>
        <v>0</v>
      </c>
      <c r="L161" s="152"/>
      <c r="M161" s="152"/>
      <c r="N161" s="152"/>
    </row>
    <row r="162" spans="1:14" ht="13.5" customHeight="1">
      <c r="A162" s="56"/>
      <c r="B162" s="56"/>
      <c r="C162" s="56"/>
      <c r="D162" s="197"/>
      <c r="E162" s="89"/>
      <c r="F162" s="210"/>
      <c r="G162" s="89"/>
      <c r="H162" s="197"/>
      <c r="I162" s="57"/>
      <c r="J162" s="57"/>
      <c r="K162" s="57"/>
      <c r="L162" s="58"/>
      <c r="M162" s="58"/>
      <c r="N162" s="58"/>
    </row>
    <row r="163" spans="1:14" ht="10.5" customHeight="1">
      <c r="A163" s="56"/>
      <c r="B163" s="56"/>
      <c r="C163" s="56"/>
      <c r="D163" s="197"/>
      <c r="E163" s="89"/>
      <c r="F163" s="210"/>
      <c r="G163" s="89"/>
      <c r="H163" s="197"/>
      <c r="I163" s="57"/>
      <c r="J163" s="57"/>
      <c r="K163" s="57"/>
      <c r="L163" s="58"/>
      <c r="M163" s="58"/>
      <c r="N163" s="58"/>
    </row>
    <row r="164" spans="1:14" ht="16.5" customHeight="1">
      <c r="B164" s="153" t="s">
        <v>312</v>
      </c>
      <c r="C164" s="258"/>
      <c r="D164" s="258"/>
      <c r="E164" s="258"/>
      <c r="F164" s="254" t="s">
        <v>67</v>
      </c>
      <c r="G164" s="254"/>
      <c r="I164" s="259" t="s">
        <v>308</v>
      </c>
      <c r="J164" s="259"/>
      <c r="K164" s="259"/>
    </row>
    <row r="165" spans="1:14" ht="16.5" customHeight="1">
      <c r="B165" s="8"/>
      <c r="C165" s="8"/>
      <c r="D165" s="1"/>
      <c r="F165" s="254" t="s">
        <v>68</v>
      </c>
      <c r="G165" s="254"/>
      <c r="I165" s="254" t="s">
        <v>69</v>
      </c>
      <c r="J165" s="254"/>
      <c r="K165" s="254"/>
    </row>
    <row r="166" spans="1:14">
      <c r="B166" s="201" t="s">
        <v>70</v>
      </c>
      <c r="C166" s="8"/>
      <c r="D166" s="8"/>
      <c r="E166" s="8"/>
      <c r="F166" s="8"/>
      <c r="G166" s="8"/>
      <c r="H166" s="8"/>
    </row>
    <row r="167" spans="1:14" ht="16.5" customHeight="1">
      <c r="B167" s="8"/>
      <c r="C167" s="258" t="s">
        <v>71</v>
      </c>
      <c r="D167" s="258"/>
      <c r="E167" s="258"/>
      <c r="F167" s="254" t="s">
        <v>67</v>
      </c>
      <c r="G167" s="254"/>
      <c r="H167" s="7"/>
      <c r="I167" s="259" t="s">
        <v>212</v>
      </c>
      <c r="J167" s="259"/>
      <c r="K167" s="259"/>
    </row>
    <row r="168" spans="1:14" ht="16.5" customHeight="1">
      <c r="B168" s="8"/>
      <c r="C168" s="204"/>
      <c r="D168" s="204"/>
      <c r="E168" s="204"/>
      <c r="F168" s="254" t="s">
        <v>68</v>
      </c>
      <c r="G168" s="254"/>
      <c r="H168" s="7"/>
      <c r="I168" s="254" t="s">
        <v>69</v>
      </c>
      <c r="J168" s="254"/>
      <c r="K168" s="254"/>
    </row>
  </sheetData>
  <mergeCells count="212">
    <mergeCell ref="A3:K3"/>
    <mergeCell ref="A4:K4"/>
    <mergeCell ref="A5:K5"/>
    <mergeCell ref="A7:B8"/>
    <mergeCell ref="D7:K7"/>
    <mergeCell ref="D8:K8"/>
    <mergeCell ref="I1:K1"/>
    <mergeCell ref="A14:K14"/>
    <mergeCell ref="A15:C15"/>
    <mergeCell ref="D15:K15"/>
    <mergeCell ref="A16:K16"/>
    <mergeCell ref="A17:C17"/>
    <mergeCell ref="D17:K17"/>
    <mergeCell ref="A9:K9"/>
    <mergeCell ref="A10:B11"/>
    <mergeCell ref="D10:K10"/>
    <mergeCell ref="D11:K11"/>
    <mergeCell ref="A12:K12"/>
    <mergeCell ref="A13:C13"/>
    <mergeCell ref="D13:K13"/>
    <mergeCell ref="A23:B26"/>
    <mergeCell ref="D23:K23"/>
    <mergeCell ref="D24:K24"/>
    <mergeCell ref="D25:K25"/>
    <mergeCell ref="D26:K26"/>
    <mergeCell ref="A18:K18"/>
    <mergeCell ref="A19:B21"/>
    <mergeCell ref="D19:K19"/>
    <mergeCell ref="D20:K20"/>
    <mergeCell ref="D21:K21"/>
    <mergeCell ref="A22:K22"/>
    <mergeCell ref="L29:M29"/>
    <mergeCell ref="N29:N30"/>
    <mergeCell ref="C38:E38"/>
    <mergeCell ref="F38:G38"/>
    <mergeCell ref="I38:K38"/>
    <mergeCell ref="F39:G39"/>
    <mergeCell ref="I39:K39"/>
    <mergeCell ref="A27:C27"/>
    <mergeCell ref="D27:K27"/>
    <mergeCell ref="A29:A30"/>
    <mergeCell ref="B29:C29"/>
    <mergeCell ref="D29:D30"/>
    <mergeCell ref="E29:G29"/>
    <mergeCell ref="H29:H30"/>
    <mergeCell ref="I29:I30"/>
    <mergeCell ref="J29:J30"/>
    <mergeCell ref="K29:K30"/>
    <mergeCell ref="A45:K45"/>
    <mergeCell ref="A46:K46"/>
    <mergeCell ref="A47:K47"/>
    <mergeCell ref="A49:B50"/>
    <mergeCell ref="D49:K49"/>
    <mergeCell ref="D50:K50"/>
    <mergeCell ref="C41:E41"/>
    <mergeCell ref="F41:G41"/>
    <mergeCell ref="I41:K41"/>
    <mergeCell ref="F42:G42"/>
    <mergeCell ref="I42:K42"/>
    <mergeCell ref="I43:K43"/>
    <mergeCell ref="A56:K56"/>
    <mergeCell ref="A57:C57"/>
    <mergeCell ref="D57:K57"/>
    <mergeCell ref="A58:K58"/>
    <mergeCell ref="A59:C59"/>
    <mergeCell ref="D59:K59"/>
    <mergeCell ref="A51:K51"/>
    <mergeCell ref="A52:B53"/>
    <mergeCell ref="D52:K52"/>
    <mergeCell ref="D53:K53"/>
    <mergeCell ref="A54:K54"/>
    <mergeCell ref="A55:C55"/>
    <mergeCell ref="D55:K55"/>
    <mergeCell ref="A65:B68"/>
    <mergeCell ref="D65:K65"/>
    <mergeCell ref="D66:K66"/>
    <mergeCell ref="D67:K67"/>
    <mergeCell ref="D68:K68"/>
    <mergeCell ref="A60:K60"/>
    <mergeCell ref="A61:B63"/>
    <mergeCell ref="D61:K61"/>
    <mergeCell ref="D62:K62"/>
    <mergeCell ref="D63:K63"/>
    <mergeCell ref="A64:K64"/>
    <mergeCell ref="L71:M71"/>
    <mergeCell ref="N71:N72"/>
    <mergeCell ref="C80:E80"/>
    <mergeCell ref="F80:G80"/>
    <mergeCell ref="I80:K80"/>
    <mergeCell ref="F81:G81"/>
    <mergeCell ref="I81:K81"/>
    <mergeCell ref="A69:C69"/>
    <mergeCell ref="D69:K69"/>
    <mergeCell ref="A71:A72"/>
    <mergeCell ref="B71:C71"/>
    <mergeCell ref="D71:D72"/>
    <mergeCell ref="E71:G71"/>
    <mergeCell ref="H71:H72"/>
    <mergeCell ref="I71:I72"/>
    <mergeCell ref="J71:J72"/>
    <mergeCell ref="K71:K72"/>
    <mergeCell ref="A87:K87"/>
    <mergeCell ref="A88:K88"/>
    <mergeCell ref="A89:K89"/>
    <mergeCell ref="A91:B92"/>
    <mergeCell ref="D91:K91"/>
    <mergeCell ref="D92:K92"/>
    <mergeCell ref="C83:E83"/>
    <mergeCell ref="F83:G83"/>
    <mergeCell ref="I83:K83"/>
    <mergeCell ref="F84:G84"/>
    <mergeCell ref="I84:K84"/>
    <mergeCell ref="I85:K85"/>
    <mergeCell ref="A98:K98"/>
    <mergeCell ref="A99:C99"/>
    <mergeCell ref="D99:K99"/>
    <mergeCell ref="A100:K100"/>
    <mergeCell ref="A101:C101"/>
    <mergeCell ref="D101:K101"/>
    <mergeCell ref="A93:K93"/>
    <mergeCell ref="A94:B95"/>
    <mergeCell ref="D94:K94"/>
    <mergeCell ref="D95:K95"/>
    <mergeCell ref="A96:K96"/>
    <mergeCell ref="A97:C97"/>
    <mergeCell ref="D97:K97"/>
    <mergeCell ref="A107:B110"/>
    <mergeCell ref="D107:K107"/>
    <mergeCell ref="D108:K108"/>
    <mergeCell ref="D109:K109"/>
    <mergeCell ref="D110:K110"/>
    <mergeCell ref="A102:K102"/>
    <mergeCell ref="A103:B105"/>
    <mergeCell ref="D103:K103"/>
    <mergeCell ref="D104:K104"/>
    <mergeCell ref="D105:K105"/>
    <mergeCell ref="A106:K106"/>
    <mergeCell ref="L113:M113"/>
    <mergeCell ref="N113:N114"/>
    <mergeCell ref="C122:E122"/>
    <mergeCell ref="F122:G122"/>
    <mergeCell ref="I122:K122"/>
    <mergeCell ref="F123:G123"/>
    <mergeCell ref="I123:K123"/>
    <mergeCell ref="A111:C111"/>
    <mergeCell ref="D111:K111"/>
    <mergeCell ref="A113:A114"/>
    <mergeCell ref="B113:C113"/>
    <mergeCell ref="D113:D114"/>
    <mergeCell ref="E113:G113"/>
    <mergeCell ref="H113:H114"/>
    <mergeCell ref="I113:I114"/>
    <mergeCell ref="J113:J114"/>
    <mergeCell ref="K113:K114"/>
    <mergeCell ref="A129:K129"/>
    <mergeCell ref="A130:K130"/>
    <mergeCell ref="A131:K131"/>
    <mergeCell ref="A133:B134"/>
    <mergeCell ref="D133:K133"/>
    <mergeCell ref="D134:K134"/>
    <mergeCell ref="C125:E125"/>
    <mergeCell ref="F125:G125"/>
    <mergeCell ref="I125:K125"/>
    <mergeCell ref="F126:G126"/>
    <mergeCell ref="I126:K126"/>
    <mergeCell ref="I127:K127"/>
    <mergeCell ref="A140:K140"/>
    <mergeCell ref="A141:C141"/>
    <mergeCell ref="D141:K141"/>
    <mergeCell ref="A142:K142"/>
    <mergeCell ref="A143:C143"/>
    <mergeCell ref="D143:K143"/>
    <mergeCell ref="A135:K135"/>
    <mergeCell ref="A136:B137"/>
    <mergeCell ref="D136:K136"/>
    <mergeCell ref="D137:K137"/>
    <mergeCell ref="A138:K138"/>
    <mergeCell ref="A139:C139"/>
    <mergeCell ref="D139:K139"/>
    <mergeCell ref="A149:B152"/>
    <mergeCell ref="D149:K149"/>
    <mergeCell ref="D150:K150"/>
    <mergeCell ref="D151:K151"/>
    <mergeCell ref="D152:K152"/>
    <mergeCell ref="A144:K144"/>
    <mergeCell ref="A145:B147"/>
    <mergeCell ref="D145:K145"/>
    <mergeCell ref="D146:K146"/>
    <mergeCell ref="D147:K147"/>
    <mergeCell ref="A148:K148"/>
    <mergeCell ref="A153:C153"/>
    <mergeCell ref="D153:K153"/>
    <mergeCell ref="A155:A156"/>
    <mergeCell ref="B155:C155"/>
    <mergeCell ref="D155:D156"/>
    <mergeCell ref="E155:G155"/>
    <mergeCell ref="H155:H156"/>
    <mergeCell ref="I155:I156"/>
    <mergeCell ref="J155:J156"/>
    <mergeCell ref="K155:K156"/>
    <mergeCell ref="C167:E167"/>
    <mergeCell ref="F167:G167"/>
    <mergeCell ref="I167:K167"/>
    <mergeCell ref="F168:G168"/>
    <mergeCell ref="I168:K168"/>
    <mergeCell ref="L155:M155"/>
    <mergeCell ref="N155:N156"/>
    <mergeCell ref="C164:E164"/>
    <mergeCell ref="F164:G164"/>
    <mergeCell ref="I164:K164"/>
    <mergeCell ref="F165:G165"/>
    <mergeCell ref="I165:K165"/>
  </mergeCells>
  <pageMargins left="0.2" right="0.2" top="0.2" bottom="0.2" header="0.2" footer="0.2"/>
  <pageSetup paperSize="9" scale="7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Ձև 2</vt:lpstr>
      <vt:lpstr>Ձև 8</vt:lpstr>
      <vt:lpstr>Դրամաշնորհ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2023-03-01T07:24:56Z</dcterms:modified>
</cp:coreProperties>
</file>